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Enas-nishiwaga\210総務課\002 管財　\0300 指定管理者制度\第7期 指定管理者指定（R07～10）\020 公募様式\"/>
    </mc:Choice>
  </mc:AlternateContent>
  <xr:revisionPtr revIDLastSave="0" documentId="13_ncr:1_{FE1384C4-1101-41F6-94D1-DEE757F33AA6}" xr6:coauthVersionLast="45" xr6:coauthVersionMax="45" xr10:uidLastSave="{00000000-0000-0000-0000-000000000000}"/>
  <bookViews>
    <workbookView xWindow="28680" yWindow="-120" windowWidth="29040" windowHeight="15840" activeTab="2" xr2:uid="{00000000-000D-0000-FFFF-FFFF00000000}"/>
  </bookViews>
  <sheets>
    <sheet name="様式" sheetId="2" r:id="rId1"/>
    <sheet name="記載例" sheetId="1" r:id="rId2"/>
    <sheet name="記載要領" sheetId="3" r:id="rId3"/>
  </sheets>
  <definedNames>
    <definedName name="_xlnm.Print_Area" localSheetId="2">記載要領!$A$1:$C$50</definedName>
    <definedName name="_xlnm.Print_Area" localSheetId="1">記載例!$A$1:$S$25</definedName>
    <definedName name="_xlnm.Print_Area" localSheetId="0">様式!$A$1:$S$25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2" l="1"/>
  <c r="F20" i="2"/>
  <c r="J20" i="2" s="1"/>
  <c r="S20" i="2" s="1"/>
  <c r="F19" i="2"/>
  <c r="N19" i="2" s="1"/>
  <c r="F18" i="2"/>
  <c r="O18" i="2" s="1"/>
  <c r="F17" i="2"/>
  <c r="J17" i="2" s="1"/>
  <c r="S17" i="2" s="1"/>
  <c r="F16" i="2"/>
  <c r="J16" i="2" s="1"/>
  <c r="S16" i="2" s="1"/>
  <c r="F15" i="2"/>
  <c r="N15" i="2" s="1"/>
  <c r="F14" i="2"/>
  <c r="F13" i="2"/>
  <c r="F12" i="2"/>
  <c r="O12" i="2" s="1"/>
  <c r="I21" i="2"/>
  <c r="F11" i="2"/>
  <c r="O17" i="2" l="1"/>
  <c r="J18" i="2"/>
  <c r="S18" i="2" s="1"/>
  <c r="N17" i="2"/>
  <c r="N20" i="2"/>
  <c r="O20" i="2"/>
  <c r="F21" i="2"/>
  <c r="N16" i="2"/>
  <c r="O16" i="2"/>
  <c r="O13" i="2"/>
  <c r="J13" i="2"/>
  <c r="S13" i="2" s="1"/>
  <c r="N13" i="2"/>
  <c r="O14" i="2"/>
  <c r="J14" i="2"/>
  <c r="S14" i="2" s="1"/>
  <c r="N14" i="2"/>
  <c r="O15" i="2"/>
  <c r="O19" i="2"/>
  <c r="N12" i="2"/>
  <c r="J15" i="2"/>
  <c r="S15" i="2" s="1"/>
  <c r="N11" i="2"/>
  <c r="J11" i="2"/>
  <c r="O11" i="2"/>
  <c r="J12" i="2"/>
  <c r="S12" i="2" s="1"/>
  <c r="N18" i="2"/>
  <c r="J19" i="2"/>
  <c r="S19" i="2" s="1"/>
  <c r="F11" i="1"/>
  <c r="M15" i="1"/>
  <c r="M13" i="1"/>
  <c r="D13" i="1"/>
  <c r="F13" i="1" s="1"/>
  <c r="J13" i="1" s="1"/>
  <c r="F16" i="1"/>
  <c r="J16" i="1" s="1"/>
  <c r="M14" i="1"/>
  <c r="K14" i="1"/>
  <c r="D14" i="1"/>
  <c r="F14" i="1" s="1"/>
  <c r="F15" i="1"/>
  <c r="J15" i="1" s="1"/>
  <c r="K13" i="1"/>
  <c r="K12" i="1"/>
  <c r="M12" i="1"/>
  <c r="K11" i="1"/>
  <c r="S11" i="2" l="1"/>
  <c r="S21" i="2" s="1"/>
  <c r="J21" i="2"/>
  <c r="O14" i="1"/>
  <c r="J14" i="1"/>
  <c r="N14" i="1"/>
  <c r="I11" i="1" l="1"/>
  <c r="M11" i="1" l="1"/>
  <c r="O11" i="1" l="1"/>
  <c r="N11" i="1"/>
  <c r="I12" i="1"/>
  <c r="O16" i="1"/>
  <c r="N16" i="1"/>
  <c r="F20" i="1"/>
  <c r="J20" i="1" s="1"/>
  <c r="S20" i="1" s="1"/>
  <c r="F19" i="1"/>
  <c r="N19" i="1" s="1"/>
  <c r="F18" i="1"/>
  <c r="N18" i="1" s="1"/>
  <c r="F17" i="1"/>
  <c r="J17" i="1" s="1"/>
  <c r="S17" i="1" s="1"/>
  <c r="S15" i="1"/>
  <c r="F12" i="1"/>
  <c r="G21" i="1"/>
  <c r="O19" i="1" l="1"/>
  <c r="J18" i="1"/>
  <c r="S18" i="1" s="1"/>
  <c r="O18" i="1"/>
  <c r="O20" i="1"/>
  <c r="N17" i="1"/>
  <c r="O17" i="1"/>
  <c r="N20" i="1"/>
  <c r="O12" i="1"/>
  <c r="N12" i="1"/>
  <c r="O13" i="1"/>
  <c r="N13" i="1"/>
  <c r="N15" i="1"/>
  <c r="O15" i="1"/>
  <c r="S14" i="1"/>
  <c r="J12" i="1"/>
  <c r="S12" i="1" s="1"/>
  <c r="F21" i="1"/>
  <c r="I21" i="1"/>
  <c r="J11" i="1"/>
  <c r="S16" i="1"/>
  <c r="S13" i="1"/>
  <c r="J19" i="1"/>
  <c r="S19" i="1" s="1"/>
  <c r="J21" i="1" l="1"/>
  <c r="S11" i="1"/>
  <c r="S21" i="1" s="1"/>
</calcChain>
</file>

<file path=xl/sharedStrings.xml><?xml version="1.0" encoding="utf-8"?>
<sst xmlns="http://schemas.openxmlformats.org/spreadsheetml/2006/main" count="205" uniqueCount="133">
  <si>
    <t>収支計画書補足資料　：　人件費の積算内訳（詳細）について</t>
    <rPh sb="0" eb="2">
      <t>シュウシ</t>
    </rPh>
    <rPh sb="2" eb="4">
      <t>ケイカク</t>
    </rPh>
    <rPh sb="4" eb="5">
      <t>ショ</t>
    </rPh>
    <rPh sb="5" eb="7">
      <t>ホソク</t>
    </rPh>
    <rPh sb="7" eb="9">
      <t>シリョウ</t>
    </rPh>
    <rPh sb="12" eb="15">
      <t>ジンケンヒ</t>
    </rPh>
    <rPh sb="16" eb="18">
      <t>セキサン</t>
    </rPh>
    <rPh sb="18" eb="20">
      <t>ウチワケ</t>
    </rPh>
    <phoneticPr fontId="5"/>
  </si>
  <si>
    <t>施設名</t>
    <rPh sb="0" eb="2">
      <t>シセツ</t>
    </rPh>
    <rPh sb="2" eb="3">
      <t>メイ</t>
    </rPh>
    <phoneticPr fontId="5"/>
  </si>
  <si>
    <t>担当者名</t>
    <rPh sb="0" eb="2">
      <t>タントウ</t>
    </rPh>
    <rPh sb="2" eb="3">
      <t>シャ</t>
    </rPh>
    <rPh sb="3" eb="4">
      <t>メイ</t>
    </rPh>
    <phoneticPr fontId="5"/>
  </si>
  <si>
    <t>申請団体名</t>
    <rPh sb="0" eb="2">
      <t>シンセイ</t>
    </rPh>
    <rPh sb="2" eb="4">
      <t>ダンタイ</t>
    </rPh>
    <rPh sb="4" eb="5">
      <t>メイ</t>
    </rPh>
    <phoneticPr fontId="5"/>
  </si>
  <si>
    <t>電話番号</t>
    <rPh sb="0" eb="2">
      <t>デンワ</t>
    </rPh>
    <rPh sb="2" eb="4">
      <t>バンゴウ</t>
    </rPh>
    <phoneticPr fontId="5"/>
  </si>
  <si>
    <t>No.</t>
    <phoneticPr fontId="2"/>
  </si>
  <si>
    <t>職名</t>
    <rPh sb="0" eb="2">
      <t>ショクメイ</t>
    </rPh>
    <phoneticPr fontId="5"/>
  </si>
  <si>
    <t>人件費（年額）</t>
    <rPh sb="0" eb="3">
      <t>ジンケンヒ</t>
    </rPh>
    <rPh sb="4" eb="6">
      <t>ネンガク</t>
    </rPh>
    <phoneticPr fontId="2"/>
  </si>
  <si>
    <t>所定
労働日数</t>
    <rPh sb="0" eb="2">
      <t>ショテイ</t>
    </rPh>
    <rPh sb="3" eb="5">
      <t>ロウドウ</t>
    </rPh>
    <rPh sb="5" eb="7">
      <t>ニッスウ</t>
    </rPh>
    <phoneticPr fontId="5"/>
  </si>
  <si>
    <t>所定労働時間</t>
    <rPh sb="0" eb="2">
      <t>ショテイ</t>
    </rPh>
    <rPh sb="2" eb="4">
      <t>ロウドウ</t>
    </rPh>
    <rPh sb="4" eb="6">
      <t>ジカン</t>
    </rPh>
    <phoneticPr fontId="5"/>
  </si>
  <si>
    <t>時間単価Ａ</t>
    <rPh sb="0" eb="2">
      <t>ジカン</t>
    </rPh>
    <rPh sb="2" eb="4">
      <t>タンカ</t>
    </rPh>
    <phoneticPr fontId="5"/>
  </si>
  <si>
    <t>時間単価Ｂ</t>
    <rPh sb="0" eb="2">
      <t>ジカン</t>
    </rPh>
    <rPh sb="2" eb="4">
      <t>タンカ</t>
    </rPh>
    <phoneticPr fontId="5"/>
  </si>
  <si>
    <t>雇用形態</t>
    <rPh sb="0" eb="2">
      <t>コヨウ</t>
    </rPh>
    <rPh sb="2" eb="4">
      <t>ケイタイ</t>
    </rPh>
    <phoneticPr fontId="5"/>
  </si>
  <si>
    <t>複数の施設を管理する場合の按分率</t>
    <rPh sb="0" eb="2">
      <t>フクスウ</t>
    </rPh>
    <rPh sb="3" eb="5">
      <t>シセツ</t>
    </rPh>
    <rPh sb="6" eb="8">
      <t>カンリ</t>
    </rPh>
    <rPh sb="10" eb="12">
      <t>バアイ</t>
    </rPh>
    <rPh sb="13" eb="15">
      <t>アンブン</t>
    </rPh>
    <rPh sb="15" eb="16">
      <t>リツ</t>
    </rPh>
    <phoneticPr fontId="5"/>
  </si>
  <si>
    <t>当該施設計上
人件費</t>
    <rPh sb="0" eb="2">
      <t>トウガイ</t>
    </rPh>
    <rPh sb="2" eb="4">
      <t>シセツ</t>
    </rPh>
    <rPh sb="4" eb="6">
      <t>ケイジョウ</t>
    </rPh>
    <rPh sb="7" eb="10">
      <t>ジンケンヒ</t>
    </rPh>
    <phoneticPr fontId="2"/>
  </si>
  <si>
    <t>積算
単価</t>
    <rPh sb="0" eb="2">
      <t>セキサン</t>
    </rPh>
    <rPh sb="3" eb="5">
      <t>タンカ</t>
    </rPh>
    <phoneticPr fontId="5"/>
  </si>
  <si>
    <t>積算
数量</t>
    <rPh sb="0" eb="2">
      <t>セキサン</t>
    </rPh>
    <rPh sb="3" eb="5">
      <t>スウリョウ</t>
    </rPh>
    <phoneticPr fontId="5"/>
  </si>
  <si>
    <t>②の
単位</t>
    <rPh sb="3" eb="5">
      <t>タンイ</t>
    </rPh>
    <phoneticPr fontId="5"/>
  </si>
  <si>
    <t>年額=①×②</t>
    <rPh sb="0" eb="2">
      <t>ネンガク</t>
    </rPh>
    <phoneticPr fontId="5"/>
  </si>
  <si>
    <t>左の算出根拠</t>
    <rPh sb="0" eb="1">
      <t>ヒダリ</t>
    </rPh>
    <rPh sb="2" eb="4">
      <t>サンシュツ</t>
    </rPh>
    <rPh sb="4" eb="6">
      <t>コンキョ</t>
    </rPh>
    <phoneticPr fontId="2"/>
  </si>
  <si>
    <t>合計
④+⑤+⑥</t>
    <rPh sb="0" eb="2">
      <t>ゴウケイ</t>
    </rPh>
    <phoneticPr fontId="5"/>
  </si>
  <si>
    <t>年間</t>
    <rPh sb="0" eb="2">
      <t>ネンカン</t>
    </rPh>
    <phoneticPr fontId="5"/>
  </si>
  <si>
    <t>１日あたり</t>
    <rPh sb="1" eb="2">
      <t>ニチ</t>
    </rPh>
    <phoneticPr fontId="5"/>
  </si>
  <si>
    <t>④/⑪</t>
    <phoneticPr fontId="5"/>
  </si>
  <si>
    <t>（④+⑤）/⑩</t>
    <phoneticPr fontId="5"/>
  </si>
  <si>
    <t>雇用期間
による別</t>
    <rPh sb="0" eb="2">
      <t>コヨウ</t>
    </rPh>
    <rPh sb="2" eb="4">
      <t>キカン</t>
    </rPh>
    <rPh sb="8" eb="9">
      <t>ベツ</t>
    </rPh>
    <phoneticPr fontId="5"/>
  </si>
  <si>
    <t>⑦×⑮</t>
    <phoneticPr fontId="2"/>
  </si>
  <si>
    <t>①</t>
    <phoneticPr fontId="5"/>
  </si>
  <si>
    <t>②</t>
    <phoneticPr fontId="2"/>
  </si>
  <si>
    <t>③</t>
    <phoneticPr fontId="5"/>
  </si>
  <si>
    <t>④</t>
    <phoneticPr fontId="2"/>
  </si>
  <si>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</si>
  <si>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</si>
  <si>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</si>
  <si>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</si>
  <si>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</si>
  <si>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</si>
  <si>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</si>
  <si>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</si>
  <si>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</si>
  <si>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</si>
  <si>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2"/>
  </si>
  <si>
    <t>⑯</t>
    <phoneticPr fontId="2"/>
  </si>
  <si>
    <t>月</t>
    <rPh sb="0" eb="1">
      <t>ツキ</t>
    </rPh>
    <phoneticPr fontId="5"/>
  </si>
  <si>
    <t>賞与（基本給の2ヶ月分）</t>
    <rPh sb="0" eb="2">
      <t>ショウヨ</t>
    </rPh>
    <rPh sb="3" eb="6">
      <t>キホンキュウ</t>
    </rPh>
    <rPh sb="9" eb="10">
      <t>ゲツ</t>
    </rPh>
    <rPh sb="10" eb="11">
      <t>ブン</t>
    </rPh>
    <phoneticPr fontId="2"/>
  </si>
  <si>
    <t>嘱託</t>
    <rPh sb="0" eb="2">
      <t>ショクタク</t>
    </rPh>
    <phoneticPr fontId="5"/>
  </si>
  <si>
    <t>【計】</t>
    <rPh sb="1" eb="2">
      <t>ケイ</t>
    </rPh>
    <phoneticPr fontId="5"/>
  </si>
  <si>
    <t>①に含まれる
基準内手当の名称</t>
    <rPh sb="2" eb="3">
      <t>フク</t>
    </rPh>
    <rPh sb="7" eb="10">
      <t>キジュンナイ</t>
    </rPh>
    <rPh sb="10" eb="12">
      <t>テアテ</t>
    </rPh>
    <rPh sb="13" eb="15">
      <t>メイショウ</t>
    </rPh>
    <phoneticPr fontId="5"/>
  </si>
  <si>
    <t>月</t>
    <rPh sb="0" eb="1">
      <t>ツキ</t>
    </rPh>
    <phoneticPr fontId="2"/>
  </si>
  <si>
    <t>常雇</t>
    <phoneticPr fontId="5"/>
  </si>
  <si>
    <t>正規職員</t>
    <rPh sb="0" eb="2">
      <t>セイキ</t>
    </rPh>
    <rPh sb="2" eb="4">
      <t>ショクイン</t>
    </rPh>
    <phoneticPr fontId="5"/>
  </si>
  <si>
    <t>日</t>
    <rPh sb="0" eb="1">
      <t>ニチ</t>
    </rPh>
    <phoneticPr fontId="2"/>
  </si>
  <si>
    <t>常雇（有期）</t>
    <phoneticPr fontId="5"/>
  </si>
  <si>
    <t>パート</t>
    <phoneticPr fontId="5"/>
  </si>
  <si>
    <t>時間</t>
    <rPh sb="0" eb="2">
      <t>ジカン</t>
    </rPh>
    <phoneticPr fontId="2"/>
  </si>
  <si>
    <t>臨時雇</t>
    <phoneticPr fontId="5"/>
  </si>
  <si>
    <t>アルバイト</t>
    <phoneticPr fontId="5"/>
  </si>
  <si>
    <t>日雇</t>
    <phoneticPr fontId="5"/>
  </si>
  <si>
    <t>その他（　　）</t>
    <rPh sb="2" eb="3">
      <t>タ</t>
    </rPh>
    <phoneticPr fontId="5"/>
  </si>
  <si>
    <t>パート</t>
  </si>
  <si>
    <t>○○センター</t>
    <phoneticPr fontId="2"/>
  </si>
  <si>
    <t>○○株式会社</t>
    <rPh sb="2" eb="6">
      <t>カブシキガイシャ</t>
    </rPh>
    <phoneticPr fontId="2"/>
  </si>
  <si>
    <t>○○　○○</t>
    <phoneticPr fontId="2"/>
  </si>
  <si>
    <t>○○－○○○○</t>
    <phoneticPr fontId="2"/>
  </si>
  <si>
    <t>責任者</t>
    <rPh sb="0" eb="3">
      <t>セキニンシャ</t>
    </rPh>
    <phoneticPr fontId="5"/>
  </si>
  <si>
    <t>管理員Ａ</t>
    <rPh sb="0" eb="2">
      <t>カンリ</t>
    </rPh>
    <rPh sb="2" eb="3">
      <t>イン</t>
    </rPh>
    <phoneticPr fontId="5"/>
  </si>
  <si>
    <t>管理員Ｂ</t>
    <rPh sb="0" eb="2">
      <t>カンリ</t>
    </rPh>
    <rPh sb="2" eb="3">
      <t>イン</t>
    </rPh>
    <phoneticPr fontId="5"/>
  </si>
  <si>
    <t>賞与（基本給の1ヶ月分）</t>
    <rPh sb="0" eb="2">
      <t>ショウヨ</t>
    </rPh>
    <rPh sb="3" eb="6">
      <t>キホンキュウ</t>
    </rPh>
    <rPh sb="9" eb="10">
      <t>ゲツ</t>
    </rPh>
    <rPh sb="10" eb="11">
      <t>ブン</t>
    </rPh>
    <phoneticPr fontId="2"/>
  </si>
  <si>
    <t>時間</t>
    <rPh sb="0" eb="2">
      <t>ジカン</t>
    </rPh>
    <phoneticPr fontId="5"/>
  </si>
  <si>
    <t>管理員Ｃ</t>
    <rPh sb="0" eb="2">
      <t>カンリ</t>
    </rPh>
    <rPh sb="2" eb="3">
      <t>イン</t>
    </rPh>
    <phoneticPr fontId="5"/>
  </si>
  <si>
    <t>日</t>
    <rPh sb="0" eb="1">
      <t>ニチ</t>
    </rPh>
    <phoneticPr fontId="2"/>
  </si>
  <si>
    <t>時間</t>
    <rPh sb="0" eb="2">
      <t>ジカン</t>
    </rPh>
    <phoneticPr fontId="2"/>
  </si>
  <si>
    <t>管理員Ｄ</t>
    <rPh sb="0" eb="2">
      <t>カンリ</t>
    </rPh>
    <rPh sb="2" eb="3">
      <t>イン</t>
    </rPh>
    <phoneticPr fontId="2"/>
  </si>
  <si>
    <t>アルバイト</t>
  </si>
  <si>
    <t>常雇</t>
  </si>
  <si>
    <t>常雇（有期）</t>
  </si>
  <si>
    <t>臨時雇</t>
  </si>
  <si>
    <t>職務手当、住宅手当</t>
    <rPh sb="0" eb="2">
      <t>ショクム</t>
    </rPh>
    <rPh sb="2" eb="4">
      <t>テアテ</t>
    </rPh>
    <rPh sb="5" eb="7">
      <t>ジュウタク</t>
    </rPh>
    <rPh sb="7" eb="9">
      <t>テアテ</t>
    </rPh>
    <phoneticPr fontId="2"/>
  </si>
  <si>
    <t>法定福利費
法定外福利費</t>
    <rPh sb="0" eb="2">
      <t>ホウテイ</t>
    </rPh>
    <rPh sb="2" eb="4">
      <t>フクリ</t>
    </rPh>
    <rPh sb="4" eb="5">
      <t>ヒ</t>
    </rPh>
    <rPh sb="6" eb="8">
      <t>ホウテイ</t>
    </rPh>
    <rPh sb="8" eb="9">
      <t>ガイ</t>
    </rPh>
    <rPh sb="9" eb="11">
      <t>フクリ</t>
    </rPh>
    <rPh sb="11" eb="12">
      <t>ヒ</t>
    </rPh>
    <phoneticPr fontId="5"/>
  </si>
  <si>
    <t>収支計画書補足資料：人件費の積算内訳（詳細）について
記載要領</t>
    <rPh sb="0" eb="2">
      <t>シュウシ</t>
    </rPh>
    <rPh sb="2" eb="5">
      <t>ケイカクショ</t>
    </rPh>
    <rPh sb="5" eb="7">
      <t>ホソク</t>
    </rPh>
    <rPh sb="7" eb="9">
      <t>シリョウ</t>
    </rPh>
    <rPh sb="10" eb="13">
      <t>ジンケンヒ</t>
    </rPh>
    <rPh sb="14" eb="16">
      <t>セキサン</t>
    </rPh>
    <rPh sb="16" eb="18">
      <t>ウチワケ</t>
    </rPh>
    <rPh sb="19" eb="21">
      <t>ショウサイ</t>
    </rPh>
    <phoneticPr fontId="2"/>
  </si>
  <si>
    <t>収支計画書に記載された人件費の積算内訳について、その詳細を明らかにするための補足資料です。</t>
    <rPh sb="0" eb="2">
      <t>シュウシ</t>
    </rPh>
    <rPh sb="2" eb="5">
      <t>ケイカクショ</t>
    </rPh>
    <rPh sb="6" eb="8">
      <t>キサイ</t>
    </rPh>
    <rPh sb="11" eb="14">
      <t>ジンケンヒ</t>
    </rPh>
    <rPh sb="15" eb="17">
      <t>セキサン</t>
    </rPh>
    <rPh sb="17" eb="19">
      <t>ウチワケ</t>
    </rPh>
    <rPh sb="26" eb="28">
      <t>ショウサイ</t>
    </rPh>
    <rPh sb="29" eb="30">
      <t>アキ</t>
    </rPh>
    <rPh sb="38" eb="40">
      <t>ホソク</t>
    </rPh>
    <rPh sb="40" eb="42">
      <t>シリョウ</t>
    </rPh>
    <phoneticPr fontId="2"/>
  </si>
  <si>
    <t>※</t>
    <phoneticPr fontId="2"/>
  </si>
  <si>
    <t>※</t>
    <phoneticPr fontId="2"/>
  </si>
  <si>
    <t>⑤</t>
    <phoneticPr fontId="2"/>
  </si>
  <si>
    <t>基準外手当</t>
    <rPh sb="0" eb="2">
      <t>キジュン</t>
    </rPh>
    <rPh sb="2" eb="3">
      <t>ガイ</t>
    </rPh>
    <rPh sb="3" eb="5">
      <t>テアテ</t>
    </rPh>
    <phoneticPr fontId="2"/>
  </si>
  <si>
    <t>※</t>
    <phoneticPr fontId="2"/>
  </si>
  <si>
    <t>「臨時的な手当等」</t>
    <rPh sb="1" eb="4">
      <t>リンジテキ</t>
    </rPh>
    <rPh sb="5" eb="7">
      <t>テアテ</t>
    </rPh>
    <rPh sb="7" eb="8">
      <t>トウ</t>
    </rPh>
    <phoneticPr fontId="2"/>
  </si>
  <si>
    <t>基準外手当</t>
    <rPh sb="0" eb="2">
      <t>キジュン</t>
    </rPh>
    <rPh sb="2" eb="3">
      <t>ガイ</t>
    </rPh>
    <rPh sb="3" eb="5">
      <t>テアテ</t>
    </rPh>
    <phoneticPr fontId="5"/>
  </si>
  <si>
    <t>所定労働日数</t>
    <rPh sb="0" eb="2">
      <t>ショテイ</t>
    </rPh>
    <rPh sb="2" eb="4">
      <t>ロウドウ</t>
    </rPh>
    <rPh sb="4" eb="6">
      <t>ニッスウ</t>
    </rPh>
    <phoneticPr fontId="2"/>
  </si>
  <si>
    <t>所定労働時間</t>
    <rPh sb="0" eb="2">
      <t>ショテイ</t>
    </rPh>
    <rPh sb="2" eb="4">
      <t>ロウドウ</t>
    </rPh>
    <rPh sb="4" eb="6">
      <t>ジカン</t>
    </rPh>
    <phoneticPr fontId="2"/>
  </si>
  <si>
    <t>「年間所定労働時間÷年間所定労働日数」により算出してください。単位は「時間」とし、小数点第３位を切り上げ表記してください。（例　45分は0.75時間）</t>
    <rPh sb="1" eb="3">
      <t>ネンカン</t>
    </rPh>
    <rPh sb="3" eb="5">
      <t>ショテイ</t>
    </rPh>
    <rPh sb="5" eb="7">
      <t>ロウドウ</t>
    </rPh>
    <rPh sb="7" eb="9">
      <t>ジカン</t>
    </rPh>
    <rPh sb="10" eb="12">
      <t>ネンカン</t>
    </rPh>
    <rPh sb="12" eb="14">
      <t>ショテイ</t>
    </rPh>
    <rPh sb="14" eb="16">
      <t>ロウドウ</t>
    </rPh>
    <rPh sb="16" eb="18">
      <t>ニッスウ</t>
    </rPh>
    <rPh sb="22" eb="24">
      <t>サンシュツ</t>
    </rPh>
    <rPh sb="31" eb="33">
      <t>タンイ</t>
    </rPh>
    <rPh sb="35" eb="37">
      <t>ジカン</t>
    </rPh>
    <rPh sb="41" eb="44">
      <t>ショウスウテン</t>
    </rPh>
    <rPh sb="44" eb="45">
      <t>ダイ</t>
    </rPh>
    <rPh sb="46" eb="47">
      <t>イ</t>
    </rPh>
    <rPh sb="48" eb="49">
      <t>キ</t>
    </rPh>
    <rPh sb="50" eb="51">
      <t>ア</t>
    </rPh>
    <rPh sb="52" eb="54">
      <t>ヒョウキ</t>
    </rPh>
    <rPh sb="62" eb="63">
      <t>レイ</t>
    </rPh>
    <rPh sb="66" eb="67">
      <t>フン</t>
    </rPh>
    <rPh sb="72" eb="74">
      <t>ジカン</t>
    </rPh>
    <phoneticPr fontId="2"/>
  </si>
  <si>
    <t>雇用形態</t>
    <rPh sb="0" eb="2">
      <t>コヨウ</t>
    </rPh>
    <rPh sb="2" eb="4">
      <t>ケイタイ</t>
    </rPh>
    <phoneticPr fontId="2"/>
  </si>
  <si>
    <t>「臨時雇」・・・・・・１ヶ月以上１年未満の期間を定めて雇う者</t>
    <rPh sb="1" eb="3">
      <t>リンジ</t>
    </rPh>
    <rPh sb="3" eb="4">
      <t>ヤト</t>
    </rPh>
    <rPh sb="13" eb="14">
      <t>ゲツ</t>
    </rPh>
    <rPh sb="14" eb="16">
      <t>イジョウ</t>
    </rPh>
    <rPh sb="17" eb="18">
      <t>ネン</t>
    </rPh>
    <rPh sb="18" eb="20">
      <t>ミマン</t>
    </rPh>
    <rPh sb="21" eb="23">
      <t>キカン</t>
    </rPh>
    <rPh sb="24" eb="25">
      <t>サダ</t>
    </rPh>
    <rPh sb="27" eb="28">
      <t>ヤト</t>
    </rPh>
    <rPh sb="29" eb="30">
      <t>モノ</t>
    </rPh>
    <phoneticPr fontId="2"/>
  </si>
  <si>
    <t>「常雇（有期）」・・１年以上の雇用契約期間で雇う者</t>
    <rPh sb="1" eb="2">
      <t>ツネ</t>
    </rPh>
    <rPh sb="2" eb="3">
      <t>ヤト</t>
    </rPh>
    <rPh sb="4" eb="6">
      <t>ユウキ</t>
    </rPh>
    <rPh sb="11" eb="12">
      <t>ネン</t>
    </rPh>
    <rPh sb="12" eb="14">
      <t>イジョウ</t>
    </rPh>
    <rPh sb="15" eb="17">
      <t>コヨウ</t>
    </rPh>
    <rPh sb="17" eb="19">
      <t>ケイヤク</t>
    </rPh>
    <rPh sb="19" eb="21">
      <t>キカン</t>
    </rPh>
    <rPh sb="22" eb="23">
      <t>ヤト</t>
    </rPh>
    <rPh sb="24" eb="25">
      <t>モノ</t>
    </rPh>
    <phoneticPr fontId="2"/>
  </si>
  <si>
    <t>「日雇」・・・・・・・・日々または１ヶ月未満の契約で雇う者</t>
    <rPh sb="1" eb="3">
      <t>ヒヤト</t>
    </rPh>
    <rPh sb="12" eb="14">
      <t>ヒビ</t>
    </rPh>
    <rPh sb="19" eb="20">
      <t>ゲツ</t>
    </rPh>
    <rPh sb="20" eb="22">
      <t>ミマン</t>
    </rPh>
    <rPh sb="23" eb="25">
      <t>ケイヤク</t>
    </rPh>
    <rPh sb="26" eb="27">
      <t>ヤト</t>
    </rPh>
    <rPh sb="28" eb="29">
      <t>モノ</t>
    </rPh>
    <phoneticPr fontId="2"/>
  </si>
  <si>
    <t>「常雇」・・・・・・・・雇用期間を定めない契約で雇う者</t>
    <rPh sb="1" eb="2">
      <t>ツネ</t>
    </rPh>
    <rPh sb="2" eb="3">
      <t>ヤト</t>
    </rPh>
    <rPh sb="12" eb="14">
      <t>コヨウ</t>
    </rPh>
    <rPh sb="14" eb="16">
      <t>キカン</t>
    </rPh>
    <rPh sb="17" eb="18">
      <t>サダ</t>
    </rPh>
    <rPh sb="21" eb="23">
      <t>ケイヤク</t>
    </rPh>
    <rPh sb="24" eb="25">
      <t>ヤト</t>
    </rPh>
    <rPh sb="26" eb="27">
      <t>モノ</t>
    </rPh>
    <phoneticPr fontId="2"/>
  </si>
  <si>
    <t>⑭</t>
    <phoneticPr fontId="2"/>
  </si>
  <si>
    <t>①</t>
    <phoneticPr fontId="2"/>
  </si>
  <si>
    <t>積算単価</t>
    <rPh sb="0" eb="2">
      <t>セキサン</t>
    </rPh>
    <rPh sb="2" eb="4">
      <t>タンカ</t>
    </rPh>
    <phoneticPr fontId="2"/>
  </si>
  <si>
    <t>⑧</t>
    <phoneticPr fontId="2"/>
  </si>
  <si>
    <t>年間</t>
    <rPh sb="0" eb="2">
      <t>ネンカン</t>
    </rPh>
    <phoneticPr fontId="2"/>
  </si>
  <si>
    <t>⑨</t>
    <phoneticPr fontId="2"/>
  </si>
  <si>
    <t>１日あたり</t>
    <rPh sb="1" eb="2">
      <t>ニチ</t>
    </rPh>
    <phoneticPr fontId="2"/>
  </si>
  <si>
    <t>⑬</t>
    <phoneticPr fontId="2"/>
  </si>
  <si>
    <t>雇用期間による別</t>
    <rPh sb="0" eb="2">
      <t>コヨウ</t>
    </rPh>
    <rPh sb="2" eb="4">
      <t>キカン</t>
    </rPh>
    <rPh sb="7" eb="8">
      <t>ベツ</t>
    </rPh>
    <phoneticPr fontId="2"/>
  </si>
  <si>
    <t>複数の施設を管理する場合の按分率⑮</t>
    <rPh sb="0" eb="2">
      <t>フクスウ</t>
    </rPh>
    <rPh sb="3" eb="5">
      <t>シセツ</t>
    </rPh>
    <rPh sb="6" eb="8">
      <t>カンリ</t>
    </rPh>
    <rPh sb="10" eb="12">
      <t>バアイ</t>
    </rPh>
    <rPh sb="13" eb="15">
      <t>アンブン</t>
    </rPh>
    <rPh sb="15" eb="16">
      <t>リツ</t>
    </rPh>
    <phoneticPr fontId="2"/>
  </si>
  <si>
    <t>①に含まれる基準内手当の名称</t>
    <rPh sb="2" eb="3">
      <t>フク</t>
    </rPh>
    <rPh sb="6" eb="9">
      <t>キジュンナイ</t>
    </rPh>
    <rPh sb="9" eb="11">
      <t>テアテ</t>
    </rPh>
    <rPh sb="12" eb="14">
      <t>メイショウ</t>
    </rPh>
    <phoneticPr fontId="2"/>
  </si>
  <si>
    <t>１</t>
    <phoneticPr fontId="2"/>
  </si>
  <si>
    <t>２</t>
    <phoneticPr fontId="2"/>
  </si>
  <si>
    <t>３</t>
    <phoneticPr fontId="2"/>
  </si>
  <si>
    <t>４</t>
    <phoneticPr fontId="2"/>
  </si>
  <si>
    <t>５</t>
    <phoneticPr fontId="2"/>
  </si>
  <si>
    <t>６</t>
    <phoneticPr fontId="2"/>
  </si>
  <si>
    <t>　基本給とは、従業員個人の属性（年齢、知識、経験、技能等）及び職務の要求する要素（職務知識、指導、監督責任、業務責任等）によって決定される賃金をいいます。</t>
    <rPh sb="1" eb="4">
      <t>キホンキュウ</t>
    </rPh>
    <rPh sb="7" eb="10">
      <t>ジュウギョウイン</t>
    </rPh>
    <rPh sb="10" eb="12">
      <t>コジン</t>
    </rPh>
    <rPh sb="13" eb="15">
      <t>ゾクセイ</t>
    </rPh>
    <rPh sb="16" eb="18">
      <t>ネンレイ</t>
    </rPh>
    <rPh sb="19" eb="21">
      <t>チシキ</t>
    </rPh>
    <rPh sb="22" eb="24">
      <t>ケイケン</t>
    </rPh>
    <rPh sb="25" eb="27">
      <t>ギノウ</t>
    </rPh>
    <rPh sb="27" eb="28">
      <t>トウ</t>
    </rPh>
    <rPh sb="29" eb="30">
      <t>オヨ</t>
    </rPh>
    <rPh sb="31" eb="33">
      <t>ショクム</t>
    </rPh>
    <rPh sb="34" eb="36">
      <t>ヨウキュウ</t>
    </rPh>
    <rPh sb="38" eb="40">
      <t>ヨウソ</t>
    </rPh>
    <rPh sb="41" eb="43">
      <t>ショクム</t>
    </rPh>
    <rPh sb="43" eb="45">
      <t>チシキ</t>
    </rPh>
    <rPh sb="46" eb="48">
      <t>シドウ</t>
    </rPh>
    <rPh sb="49" eb="51">
      <t>カントク</t>
    </rPh>
    <rPh sb="51" eb="53">
      <t>セキニン</t>
    </rPh>
    <rPh sb="54" eb="56">
      <t>ギョウム</t>
    </rPh>
    <rPh sb="56" eb="58">
      <t>セキニン</t>
    </rPh>
    <rPh sb="58" eb="59">
      <t>トウ</t>
    </rPh>
    <rPh sb="64" eb="66">
      <t>ケッテイ</t>
    </rPh>
    <rPh sb="69" eb="71">
      <t>チンギン</t>
    </rPh>
    <phoneticPr fontId="2"/>
  </si>
  <si>
    <t>　従って、歩合給等の能率給や家族手当、交通費などの生活補助給や時間外割増賃金は含めません。</t>
    <rPh sb="1" eb="2">
      <t>シタガ</t>
    </rPh>
    <rPh sb="5" eb="7">
      <t>ブアイ</t>
    </rPh>
    <rPh sb="7" eb="8">
      <t>キュウ</t>
    </rPh>
    <rPh sb="8" eb="9">
      <t>トウ</t>
    </rPh>
    <rPh sb="10" eb="13">
      <t>ノウリツキュウ</t>
    </rPh>
    <rPh sb="14" eb="16">
      <t>カゾク</t>
    </rPh>
    <rPh sb="16" eb="18">
      <t>テアテ</t>
    </rPh>
    <rPh sb="19" eb="22">
      <t>コウツウヒ</t>
    </rPh>
    <rPh sb="25" eb="27">
      <t>セイカツ</t>
    </rPh>
    <rPh sb="27" eb="29">
      <t>ホジョ</t>
    </rPh>
    <rPh sb="29" eb="30">
      <t>キュウ</t>
    </rPh>
    <rPh sb="31" eb="34">
      <t>ジカンガイ</t>
    </rPh>
    <rPh sb="34" eb="36">
      <t>ワリマシ</t>
    </rPh>
    <rPh sb="36" eb="38">
      <t>チンギン</t>
    </rPh>
    <rPh sb="39" eb="40">
      <t>フク</t>
    </rPh>
    <phoneticPr fontId="2"/>
  </si>
  <si>
    <t>　人件費積算額のうち、基本給及び基準内手当の相当額を記入してください。</t>
    <rPh sb="1" eb="4">
      <t>ジンケンヒ</t>
    </rPh>
    <rPh sb="4" eb="6">
      <t>セキサン</t>
    </rPh>
    <rPh sb="6" eb="7">
      <t>ガク</t>
    </rPh>
    <rPh sb="11" eb="14">
      <t>キホンキュウ</t>
    </rPh>
    <rPh sb="14" eb="15">
      <t>オヨ</t>
    </rPh>
    <rPh sb="16" eb="19">
      <t>キジュンナイ</t>
    </rPh>
    <rPh sb="19" eb="21">
      <t>テアテ</t>
    </rPh>
    <rPh sb="22" eb="24">
      <t>ソウトウ</t>
    </rPh>
    <rPh sb="24" eb="25">
      <t>ガク</t>
    </rPh>
    <rPh sb="26" eb="28">
      <t>キニュウ</t>
    </rPh>
    <phoneticPr fontId="2"/>
  </si>
  <si>
    <t>　基準内手当とは、毎月決まって支払われる基本的な賃金で最低賃金制度の所定内給与に区分される手当をいいます。</t>
    <rPh sb="1" eb="4">
      <t>キジュンナイ</t>
    </rPh>
    <rPh sb="4" eb="6">
      <t>テアテ</t>
    </rPh>
    <rPh sb="9" eb="11">
      <t>マイツキ</t>
    </rPh>
    <rPh sb="11" eb="12">
      <t>キ</t>
    </rPh>
    <rPh sb="15" eb="17">
      <t>シハラ</t>
    </rPh>
    <rPh sb="20" eb="23">
      <t>キホンテキ</t>
    </rPh>
    <rPh sb="24" eb="26">
      <t>チンギン</t>
    </rPh>
    <rPh sb="27" eb="29">
      <t>サイテイ</t>
    </rPh>
    <rPh sb="29" eb="31">
      <t>チンギン</t>
    </rPh>
    <rPh sb="31" eb="33">
      <t>セイド</t>
    </rPh>
    <rPh sb="34" eb="37">
      <t>ショテイナイ</t>
    </rPh>
    <rPh sb="37" eb="39">
      <t>キュウヨ</t>
    </rPh>
    <rPh sb="40" eb="42">
      <t>クブン</t>
    </rPh>
    <rPh sb="45" eb="47">
      <t>テアテ</t>
    </rPh>
    <phoneticPr fontId="2"/>
  </si>
  <si>
    <t>　人件費積算額のうち、最低賃金制度において最低賃金の計算に含めない「臨時的な手当等」の相当額を記入してください。</t>
    <rPh sb="1" eb="4">
      <t>ジンケンヒ</t>
    </rPh>
    <rPh sb="4" eb="6">
      <t>セキサン</t>
    </rPh>
    <rPh sb="6" eb="7">
      <t>ガク</t>
    </rPh>
    <rPh sb="11" eb="13">
      <t>サイテイ</t>
    </rPh>
    <rPh sb="13" eb="15">
      <t>チンギン</t>
    </rPh>
    <rPh sb="15" eb="17">
      <t>セイド</t>
    </rPh>
    <rPh sb="21" eb="23">
      <t>サイテイ</t>
    </rPh>
    <rPh sb="23" eb="25">
      <t>チンギン</t>
    </rPh>
    <rPh sb="26" eb="28">
      <t>ケイサン</t>
    </rPh>
    <rPh sb="29" eb="30">
      <t>フク</t>
    </rPh>
    <rPh sb="34" eb="37">
      <t>リンジテキ</t>
    </rPh>
    <rPh sb="38" eb="40">
      <t>テアテ</t>
    </rPh>
    <rPh sb="40" eb="41">
      <t>トウ</t>
    </rPh>
    <rPh sb="43" eb="45">
      <t>ソウトウ</t>
    </rPh>
    <rPh sb="45" eb="46">
      <t>ガク</t>
    </rPh>
    <rPh sb="47" eb="49">
      <t>キニュウ</t>
    </rPh>
    <phoneticPr fontId="2"/>
  </si>
  <si>
    <t>　結婚手当などの臨時に支払われる賃金、賞与などの１ヶ月を超える期間ごとに支払われる賃金、時間外割増賃金、通勤手当、家族手当等</t>
    <rPh sb="1" eb="3">
      <t>ケッコン</t>
    </rPh>
    <rPh sb="3" eb="5">
      <t>テアテ</t>
    </rPh>
    <rPh sb="8" eb="10">
      <t>リンジ</t>
    </rPh>
    <rPh sb="11" eb="13">
      <t>シハラ</t>
    </rPh>
    <rPh sb="16" eb="18">
      <t>チンギン</t>
    </rPh>
    <rPh sb="19" eb="21">
      <t>ショウヨ</t>
    </rPh>
    <rPh sb="26" eb="27">
      <t>ゲツ</t>
    </rPh>
    <rPh sb="28" eb="29">
      <t>コ</t>
    </rPh>
    <rPh sb="31" eb="33">
      <t>キカン</t>
    </rPh>
    <rPh sb="36" eb="38">
      <t>シハラ</t>
    </rPh>
    <rPh sb="41" eb="43">
      <t>チンギン</t>
    </rPh>
    <rPh sb="44" eb="47">
      <t>ジカンガイ</t>
    </rPh>
    <rPh sb="47" eb="49">
      <t>ワリマシ</t>
    </rPh>
    <rPh sb="49" eb="51">
      <t>チンギン</t>
    </rPh>
    <rPh sb="52" eb="54">
      <t>ツウキン</t>
    </rPh>
    <rPh sb="54" eb="56">
      <t>テアテ</t>
    </rPh>
    <rPh sb="57" eb="59">
      <t>カゾク</t>
    </rPh>
    <rPh sb="59" eb="61">
      <t>テアテ</t>
    </rPh>
    <rPh sb="61" eb="62">
      <t>トウ</t>
    </rPh>
    <phoneticPr fontId="2"/>
  </si>
  <si>
    <t>　年間の所定労働日数を記入してください。</t>
    <rPh sb="1" eb="3">
      <t>ネンカン</t>
    </rPh>
    <rPh sb="4" eb="6">
      <t>ショテイ</t>
    </rPh>
    <rPh sb="6" eb="8">
      <t>ロウドウ</t>
    </rPh>
    <rPh sb="8" eb="10">
      <t>ニッスウ</t>
    </rPh>
    <rPh sb="11" eb="13">
      <t>キニュウ</t>
    </rPh>
    <phoneticPr fontId="2"/>
  </si>
  <si>
    <t>　休憩時間を除く１日あたりの所定労働時間を記入してください。</t>
    <rPh sb="1" eb="3">
      <t>キュウケイ</t>
    </rPh>
    <rPh sb="3" eb="5">
      <t>ジカン</t>
    </rPh>
    <rPh sb="6" eb="7">
      <t>ノゾ</t>
    </rPh>
    <rPh sb="9" eb="10">
      <t>ニチ</t>
    </rPh>
    <rPh sb="14" eb="16">
      <t>ショテイ</t>
    </rPh>
    <rPh sb="16" eb="18">
      <t>ロウドウ</t>
    </rPh>
    <rPh sb="18" eb="20">
      <t>ジカン</t>
    </rPh>
    <rPh sb="21" eb="23">
      <t>キニュウ</t>
    </rPh>
    <phoneticPr fontId="2"/>
  </si>
  <si>
    <t>　勤務シフト等により、１日の所定労働時間が異なる場合には、</t>
    <rPh sb="1" eb="3">
      <t>キンム</t>
    </rPh>
    <rPh sb="6" eb="7">
      <t>トウ</t>
    </rPh>
    <rPh sb="12" eb="13">
      <t>ニチ</t>
    </rPh>
    <rPh sb="14" eb="16">
      <t>ショテイ</t>
    </rPh>
    <rPh sb="16" eb="18">
      <t>ロウドウ</t>
    </rPh>
    <rPh sb="18" eb="20">
      <t>ジカン</t>
    </rPh>
    <rPh sb="21" eb="22">
      <t>コト</t>
    </rPh>
    <rPh sb="24" eb="26">
      <t>バアイ</t>
    </rPh>
    <phoneticPr fontId="2"/>
  </si>
  <si>
    <t>　以下の選択肢から該当するものを選んでください。</t>
    <rPh sb="1" eb="3">
      <t>イカ</t>
    </rPh>
    <rPh sb="4" eb="7">
      <t>センタクシ</t>
    </rPh>
    <rPh sb="9" eb="11">
      <t>ガイトウ</t>
    </rPh>
    <rPh sb="16" eb="17">
      <t>エラ</t>
    </rPh>
    <phoneticPr fontId="2"/>
  </si>
  <si>
    <t>　「正規職員」「嘱託」「パート」「アルバイト」「その他」から該当するものを選んでください。呼称は全く同じでなくとも、意味合いとして最も近いものを選んでください。「その他」を選択した場合は、具体的な呼称を記入してください。</t>
    <rPh sb="2" eb="4">
      <t>セイキ</t>
    </rPh>
    <rPh sb="8" eb="10">
      <t>ショクタク</t>
    </rPh>
    <rPh sb="26" eb="27">
      <t>タ</t>
    </rPh>
    <rPh sb="30" eb="32">
      <t>ガイトウ</t>
    </rPh>
    <rPh sb="37" eb="38">
      <t>エラ</t>
    </rPh>
    <rPh sb="45" eb="47">
      <t>コショウ</t>
    </rPh>
    <rPh sb="48" eb="49">
      <t>マッタ</t>
    </rPh>
    <rPh sb="50" eb="51">
      <t>オナ</t>
    </rPh>
    <rPh sb="58" eb="61">
      <t>イミア</t>
    </rPh>
    <rPh sb="65" eb="66">
      <t>モット</t>
    </rPh>
    <rPh sb="67" eb="68">
      <t>チカ</t>
    </rPh>
    <rPh sb="72" eb="73">
      <t>エラ</t>
    </rPh>
    <rPh sb="83" eb="84">
      <t>タ</t>
    </rPh>
    <rPh sb="86" eb="88">
      <t>センタク</t>
    </rPh>
    <rPh sb="90" eb="92">
      <t>バアイ</t>
    </rPh>
    <rPh sb="94" eb="97">
      <t>グタイテキ</t>
    </rPh>
    <rPh sb="98" eb="100">
      <t>コショウ</t>
    </rPh>
    <rPh sb="101" eb="103">
      <t>キニュウ</t>
    </rPh>
    <phoneticPr fontId="2"/>
  </si>
  <si>
    <t>　配置労働者を、申請する施設の指定管理業務以外の業務（他の施設や、レストラン、売店等の自主事業の業務）に従事させる場合の、当該施設の管理業務に係る比率を記入してください。</t>
    <rPh sb="1" eb="3">
      <t>ハイチ</t>
    </rPh>
    <rPh sb="3" eb="6">
      <t>ロウドウシャ</t>
    </rPh>
    <rPh sb="8" eb="10">
      <t>シンセイ</t>
    </rPh>
    <rPh sb="12" eb="14">
      <t>シセツ</t>
    </rPh>
    <rPh sb="15" eb="17">
      <t>シテイ</t>
    </rPh>
    <rPh sb="17" eb="19">
      <t>カンリ</t>
    </rPh>
    <rPh sb="19" eb="21">
      <t>ギョウム</t>
    </rPh>
    <rPh sb="21" eb="23">
      <t>イガイ</t>
    </rPh>
    <rPh sb="24" eb="26">
      <t>ギョウム</t>
    </rPh>
    <rPh sb="27" eb="28">
      <t>タ</t>
    </rPh>
    <rPh sb="29" eb="31">
      <t>シセツ</t>
    </rPh>
    <rPh sb="39" eb="41">
      <t>バイテン</t>
    </rPh>
    <rPh sb="41" eb="42">
      <t>トウ</t>
    </rPh>
    <rPh sb="43" eb="45">
      <t>ジシュ</t>
    </rPh>
    <rPh sb="45" eb="47">
      <t>ジギョウ</t>
    </rPh>
    <rPh sb="48" eb="50">
      <t>ギョウム</t>
    </rPh>
    <rPh sb="52" eb="54">
      <t>ジュウジ</t>
    </rPh>
    <rPh sb="57" eb="59">
      <t>バアイ</t>
    </rPh>
    <rPh sb="61" eb="63">
      <t>トウガイ</t>
    </rPh>
    <rPh sb="63" eb="65">
      <t>シセツ</t>
    </rPh>
    <rPh sb="66" eb="68">
      <t>カンリ</t>
    </rPh>
    <rPh sb="68" eb="70">
      <t>ギョウム</t>
    </rPh>
    <rPh sb="71" eb="72">
      <t>カカ</t>
    </rPh>
    <rPh sb="73" eb="75">
      <t>ヒリツ</t>
    </rPh>
    <rPh sb="76" eb="78">
      <t>キニュウ</t>
    </rPh>
    <phoneticPr fontId="2"/>
  </si>
  <si>
    <t>　①の積算単価に含まれる基準内手当の名称を記入してください。</t>
    <rPh sb="3" eb="5">
      <t>セキサン</t>
    </rPh>
    <rPh sb="5" eb="7">
      <t>タンカ</t>
    </rPh>
    <rPh sb="8" eb="9">
      <t>フク</t>
    </rPh>
    <rPh sb="12" eb="15">
      <t>キジュンナイ</t>
    </rPh>
    <rPh sb="15" eb="17">
      <t>テアテ</t>
    </rPh>
    <rPh sb="18" eb="20">
      <t>メイショウ</t>
    </rPh>
    <rPh sb="21" eb="23">
      <t>キニュウ</t>
    </rPh>
    <phoneticPr fontId="2"/>
  </si>
  <si>
    <t>　上記１で説明した「臨時的な手当等」を①に含めることは出来ませんので、留意してください。</t>
    <rPh sb="1" eb="3">
      <t>ジョウキ</t>
    </rPh>
    <rPh sb="5" eb="7">
      <t>セツメイ</t>
    </rPh>
    <rPh sb="10" eb="13">
      <t>リンジテキ</t>
    </rPh>
    <rPh sb="14" eb="16">
      <t>テアテ</t>
    </rPh>
    <rPh sb="16" eb="17">
      <t>トウ</t>
    </rPh>
    <rPh sb="21" eb="22">
      <t>フク</t>
    </rPh>
    <rPh sb="27" eb="29">
      <t>デキ</t>
    </rPh>
    <rPh sb="35" eb="37">
      <t>リュウイ</t>
    </rPh>
    <phoneticPr fontId="2"/>
  </si>
  <si>
    <t>　（賞与、時間外割増賃金、通勤手当は⑤に含めてください。）</t>
    <rPh sb="2" eb="4">
      <t>ショウヨ</t>
    </rPh>
    <rPh sb="5" eb="8">
      <t>ジカンガイ</t>
    </rPh>
    <rPh sb="8" eb="10">
      <t>ワリマシ</t>
    </rPh>
    <rPh sb="10" eb="12">
      <t>チンギン</t>
    </rPh>
    <rPh sb="13" eb="15">
      <t>ツウキン</t>
    </rPh>
    <rPh sb="15" eb="17">
      <t>テアテ</t>
    </rPh>
    <rPh sb="20" eb="21">
      <t>フク</t>
    </rPh>
    <phoneticPr fontId="2"/>
  </si>
  <si>
    <t>団体
における呼称</t>
    <rPh sb="0" eb="2">
      <t>ダンタイ</t>
    </rPh>
    <rPh sb="7" eb="9">
      <t>コショウ</t>
    </rPh>
    <phoneticPr fontId="5"/>
  </si>
  <si>
    <t>団体における呼称</t>
    <rPh sb="0" eb="2">
      <t>ダンタイ</t>
    </rPh>
    <rPh sb="6" eb="8">
      <t>コショウ</t>
    </rPh>
    <phoneticPr fontId="2"/>
  </si>
  <si>
    <t>人件費の金額は、収支計画書の令和３年度の人件費欄と一致させてください。</t>
    <rPh sb="0" eb="3">
      <t>ジンケンヒ</t>
    </rPh>
    <rPh sb="4" eb="6">
      <t>キンガク</t>
    </rPh>
    <rPh sb="8" eb="10">
      <t>シュウシ</t>
    </rPh>
    <rPh sb="10" eb="13">
      <t>ケイカクショ</t>
    </rPh>
    <rPh sb="14" eb="16">
      <t>レイワ</t>
    </rPh>
    <rPh sb="17" eb="19">
      <t>ネンド</t>
    </rPh>
    <rPh sb="20" eb="23">
      <t>ジンケンヒ</t>
    </rPh>
    <rPh sb="23" eb="24">
      <t>ラン</t>
    </rPh>
    <rPh sb="25" eb="27">
      <t>イッチ</t>
    </rPh>
    <phoneticPr fontId="2"/>
  </si>
  <si>
    <t>提出日：　令和　５　年　　○　月　　○　日</t>
    <rPh sb="0" eb="3">
      <t>テイシュツビ</t>
    </rPh>
    <rPh sb="5" eb="6">
      <t>レイ</t>
    </rPh>
    <rPh sb="6" eb="7">
      <t>カズ</t>
    </rPh>
    <rPh sb="10" eb="11">
      <t>ネン</t>
    </rPh>
    <rPh sb="15" eb="16">
      <t>ツキ</t>
    </rPh>
    <rPh sb="20" eb="21">
      <t>ヒ</t>
    </rPh>
    <phoneticPr fontId="5"/>
  </si>
  <si>
    <t>提出日：　令和　５　年　　  　月　　  　日</t>
    <rPh sb="0" eb="3">
      <t>テイシュツビ</t>
    </rPh>
    <rPh sb="5" eb="7">
      <t>レイワ</t>
    </rPh>
    <rPh sb="10" eb="11">
      <t>ネン</t>
    </rPh>
    <rPh sb="16" eb="17">
      <t>ツキ</t>
    </rPh>
    <rPh sb="22" eb="23">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</si>
</sst>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Red]\(0.00\)"/>
    <numFmt numFmtId="178" formatCode="#,##0.00_);[Red]\(#,##0.00\)"/>
    <numFmt numFmtId="179" formatCode="#,##0_);[Red]\(#,##0\)"/>
    <numFmt numFmtId="180" formatCode="0.00_ "/>
  </numFmts>
  <fonts count="20" x14ac:knownFonts="1">
    <font>
      <sz val="11"/>
      <color theme="1"/>
      <name val="ＭＳ Ｐゴシック"/>
      <family val="2"/>
      <charset val="128"/>
      <scheme val="minor"/>
    </font>
    <font>
      <sz val="11"/>
      <name val="ＭＳ Ｐゴシック"/>
      <family val="2"/>
      <scheme val="minor"/>
    </font>
    <font>
      <sz val="6"/>
      <name val="ＭＳ Ｐゴシック"/>
      <family val="2"/>
      <charset val="128"/>
      <scheme val="minor"/>
    </font>
    <font>
      <sz val="18"/>
      <name val="ＭＳ Ｐゴシック"/>
      <family val="2"/>
      <scheme val="minor"/>
    </font>
    <font>
      <sz val="18"/>
      <name val="ＭＳ 明朝"/>
      <family val="1"/>
      <charset val="128"/>
    </font>
    <font>
      <sz val="6"/>
      <name val="ＭＳ Ｐゴシック"/>
      <family val="3"/>
      <charset val="128"/>
      <scheme val="minor"/>
    </font>
    <font>
      <b/>
      <sz val="20"/>
      <name val="ＭＳ Ｐゴシック"/>
      <family val="3"/>
      <charset val="128"/>
      <scheme val="major"/>
    </font>
    <font>
      <sz val="11"/>
      <name val="ＭＳ Ｐ明朝"/>
      <family val="1"/>
      <charset val="128"/>
    </font>
    <font>
      <sz val="14"/>
      <name val="ＭＳ Ｐ明朝"/>
      <family val="1"/>
      <charset val="128"/>
    </font>
    <font>
      <sz val="16"/>
      <name val="ＭＳ 明朝"/>
      <family val="1"/>
      <charset val="128"/>
    </font>
    <font>
      <sz val="12"/>
      <name val="ＭＳ Ｐ明朝"/>
      <family val="1"/>
      <charset val="128"/>
    </font>
    <font>
      <b/>
      <sz val="20"/>
      <name val="ＭＳ Ｐ明朝"/>
      <family val="1"/>
      <charset val="128"/>
    </font>
    <font>
      <sz val="11"/>
      <name val="ＭＳ 明朝"/>
      <family val="1"/>
      <charset val="128"/>
    </font>
    <font>
      <sz val="14"/>
      <name val="ＭＳ Ｐゴシック"/>
      <family val="2"/>
      <scheme val="minor"/>
    </font>
    <font>
      <sz val="12"/>
      <name val="ＭＳ Ｐゴシック"/>
      <family val="2"/>
      <scheme val="minor"/>
    </font>
    <font>
      <sz val="12"/>
      <name val="ＭＳ Ｐゴシック"/>
      <family val="3"/>
      <charset val="128"/>
      <scheme val="minor"/>
    </font>
    <font>
      <b/>
      <sz val="22"/>
      <name val="ＭＳ Ｐゴシック"/>
      <family val="3"/>
      <charset val="128"/>
      <scheme val="minor"/>
    </font>
    <font>
      <sz val="18"/>
      <name val="ＭＳ Ｐゴシック"/>
      <family val="3"/>
      <charset val="128"/>
      <scheme val="minor"/>
    </font>
    <font>
      <sz val="12"/>
      <color theme="1"/>
      <name val="ＭＳ Ｐゴシック"/>
      <family val="3"/>
      <charset val="128"/>
      <scheme val="minor"/>
    </font>
    <font>
      <b/>
      <sz val="12"/>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1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indexed="64"/>
      </bottom>
      <diagonal/>
    </border>
    <border diagonalUp="1">
      <left style="thin">
        <color indexed="64"/>
      </left>
      <right style="thin">
        <color auto="1"/>
      </right>
      <top style="thin">
        <color auto="1"/>
      </top>
      <bottom style="thin">
        <color auto="1"/>
      </bottom>
      <diagonal style="thin">
        <color indexed="64"/>
      </diagonal>
    </border>
    <border diagonalUp="1">
      <left/>
      <right/>
      <top style="thin">
        <color auto="1"/>
      </top>
      <bottom style="thin">
        <color indexed="64"/>
      </bottom>
      <diagonal style="thin">
        <color indexed="64"/>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s>
  <cellStyleXfs count="1">
    <xf numFmtId="0" fontId="0" fillId="0" borderId="0">
      <alignment vertical="center"/>
    </xf>
  </cellStyleXfs>
  <cellXfs count="128">
    <xf numFmtId="0" fontId="0" fillId="0" borderId="0" xfId="0">
      <alignment vertical="center"/>
    </xf>
    <xf numFmtId="0" fontId="1" fillId="0" borderId="0" xfId="0" applyFont="1" applyAlignment="1"/>
    <xf numFmtId="176" fontId="1" fillId="0" borderId="0" xfId="0" applyNumberFormat="1" applyFont="1" applyAlignment="1"/>
    <xf numFmtId="176" fontId="1" fillId="0" borderId="0" xfId="0" applyNumberFormat="1" applyFont="1" applyAlignment="1">
      <alignment horizontal="center"/>
    </xf>
    <xf numFmtId="177" fontId="1" fillId="0" borderId="0" xfId="0" applyNumberFormat="1" applyFont="1" applyAlignment="1"/>
    <xf numFmtId="178" fontId="1" fillId="0" borderId="0" xfId="0" applyNumberFormat="1" applyFont="1" applyAlignment="1"/>
    <xf numFmtId="179" fontId="1" fillId="0" borderId="0" xfId="0" applyNumberFormat="1" applyFont="1" applyAlignment="1"/>
    <xf numFmtId="0" fontId="1" fillId="0" borderId="0" xfId="0" applyFont="1" applyAlignment="1">
      <alignment horizontal="center"/>
    </xf>
    <xf numFmtId="0" fontId="1" fillId="0" borderId="0" xfId="0" applyFont="1" applyBorder="1" applyAlignment="1"/>
    <xf numFmtId="0" fontId="3" fillId="0" borderId="0" xfId="0" applyFont="1" applyAlignment="1"/>
    <xf numFmtId="0" fontId="4" fillId="0" borderId="0" xfId="0" applyFont="1" applyAlignment="1">
      <alignment vertical="center"/>
    </xf>
    <xf numFmtId="0" fontId="3" fillId="0" borderId="0" xfId="0" applyFont="1" applyBorder="1" applyAlignment="1"/>
    <xf numFmtId="0" fontId="7" fillId="0" borderId="0" xfId="0" applyFont="1" applyAlignment="1">
      <alignment vertical="center"/>
    </xf>
    <xf numFmtId="0" fontId="7" fillId="0" borderId="0" xfId="0" applyFont="1" applyBorder="1" applyAlignment="1">
      <alignment vertical="center"/>
    </xf>
    <xf numFmtId="176" fontId="7" fillId="0" borderId="0" xfId="0" applyNumberFormat="1" applyFont="1" applyBorder="1" applyAlignment="1">
      <alignment vertical="center"/>
    </xf>
    <xf numFmtId="176" fontId="7" fillId="0" borderId="0" xfId="0" applyNumberFormat="1" applyFont="1" applyBorder="1" applyAlignment="1">
      <alignment horizontal="center" vertical="center"/>
    </xf>
    <xf numFmtId="176" fontId="7" fillId="0" borderId="0" xfId="0" applyNumberFormat="1" applyFont="1" applyBorder="1" applyAlignment="1">
      <alignment vertical="center" wrapText="1"/>
    </xf>
    <xf numFmtId="177" fontId="7" fillId="0" borderId="0" xfId="0" applyNumberFormat="1" applyFont="1" applyBorder="1" applyAlignment="1">
      <alignment vertical="center"/>
    </xf>
    <xf numFmtId="178" fontId="7" fillId="0" borderId="0" xfId="0" applyNumberFormat="1" applyFont="1" applyBorder="1" applyAlignment="1">
      <alignment vertical="center"/>
    </xf>
    <xf numFmtId="179" fontId="7" fillId="0" borderId="0" xfId="0" applyNumberFormat="1" applyFont="1" applyBorder="1" applyAlignment="1">
      <alignment vertical="center"/>
    </xf>
    <xf numFmtId="0" fontId="7" fillId="0" borderId="0" xfId="0" applyFont="1" applyAlignment="1">
      <alignment horizontal="center" vertical="center"/>
    </xf>
    <xf numFmtId="0" fontId="8" fillId="3" borderId="1" xfId="0" applyFont="1" applyFill="1" applyBorder="1" applyAlignment="1">
      <alignment horizontal="center" vertical="center"/>
    </xf>
    <xf numFmtId="177" fontId="10" fillId="0" borderId="0" xfId="0" applyNumberFormat="1" applyFont="1" applyBorder="1" applyAlignment="1">
      <alignment vertical="center"/>
    </xf>
    <xf numFmtId="178" fontId="10" fillId="0" borderId="0" xfId="0" applyNumberFormat="1" applyFont="1" applyBorder="1" applyAlignment="1">
      <alignment vertical="center"/>
    </xf>
    <xf numFmtId="0" fontId="10" fillId="0" borderId="0" xfId="0" applyFont="1" applyBorder="1" applyAlignment="1">
      <alignment vertical="center"/>
    </xf>
    <xf numFmtId="176" fontId="7" fillId="0" borderId="0" xfId="0" applyNumberFormat="1" applyFont="1" applyAlignment="1">
      <alignment vertical="center"/>
    </xf>
    <xf numFmtId="176" fontId="7" fillId="0" borderId="0" xfId="0" applyNumberFormat="1" applyFont="1" applyAlignment="1">
      <alignment horizontal="center" vertical="center"/>
    </xf>
    <xf numFmtId="177" fontId="7" fillId="0" borderId="0" xfId="0" applyNumberFormat="1" applyFont="1" applyAlignment="1">
      <alignment vertical="center"/>
    </xf>
    <xf numFmtId="178" fontId="7" fillId="0" borderId="0" xfId="0" applyNumberFormat="1" applyFont="1" applyAlignment="1">
      <alignment vertical="center"/>
    </xf>
    <xf numFmtId="179" fontId="7" fillId="0" borderId="0" xfId="0" applyNumberFormat="1" applyFont="1" applyAlignment="1">
      <alignment vertical="center"/>
    </xf>
    <xf numFmtId="0" fontId="11" fillId="0" borderId="0" xfId="0" applyFont="1" applyAlignment="1">
      <alignment horizontal="center" vertical="center"/>
    </xf>
    <xf numFmtId="176" fontId="8" fillId="3" borderId="3" xfId="0" applyNumberFormat="1" applyFont="1" applyFill="1" applyBorder="1" applyAlignment="1">
      <alignment horizontal="centerContinuous" vertical="center" wrapText="1"/>
    </xf>
    <xf numFmtId="176" fontId="8" fillId="3" borderId="4" xfId="0" applyNumberFormat="1" applyFont="1" applyFill="1" applyBorder="1" applyAlignment="1">
      <alignment horizontal="centerContinuous" vertical="center" wrapText="1"/>
    </xf>
    <xf numFmtId="176" fontId="8" fillId="3" borderId="5" xfId="0" applyNumberFormat="1" applyFont="1" applyFill="1" applyBorder="1" applyAlignment="1">
      <alignment horizontal="centerContinuous"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0" borderId="0" xfId="0" applyFont="1" applyBorder="1" applyAlignment="1">
      <alignment vertical="center"/>
    </xf>
    <xf numFmtId="176" fontId="8" fillId="3" borderId="7" xfId="0" applyNumberFormat="1" applyFont="1" applyFill="1" applyBorder="1" applyAlignment="1">
      <alignment horizontal="center" vertical="center" wrapText="1"/>
    </xf>
    <xf numFmtId="177" fontId="8" fillId="3" borderId="7" xfId="0" applyNumberFormat="1" applyFont="1" applyFill="1" applyBorder="1" applyAlignment="1">
      <alignment horizontal="center" vertical="center" wrapText="1"/>
    </xf>
    <xf numFmtId="178" fontId="8" fillId="3" borderId="7" xfId="0" applyNumberFormat="1" applyFont="1" applyFill="1" applyBorder="1" applyAlignment="1">
      <alignment horizontal="center" vertical="center" wrapText="1"/>
    </xf>
    <xf numFmtId="179" fontId="8" fillId="3" borderId="7" xfId="0" applyNumberFormat="1" applyFont="1" applyFill="1" applyBorder="1" applyAlignment="1">
      <alignment horizontal="center" vertical="center" wrapText="1"/>
    </xf>
    <xf numFmtId="0" fontId="8" fillId="3" borderId="10" xfId="0" applyFont="1" applyFill="1" applyBorder="1" applyAlignment="1">
      <alignment horizontal="center" vertical="center"/>
    </xf>
    <xf numFmtId="177" fontId="8" fillId="3" borderId="10" xfId="0" applyNumberFormat="1" applyFont="1" applyFill="1" applyBorder="1" applyAlignment="1">
      <alignment horizontal="center" vertical="center"/>
    </xf>
    <xf numFmtId="178" fontId="8" fillId="3" borderId="10"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wrapText="1"/>
    </xf>
    <xf numFmtId="0" fontId="10" fillId="0" borderId="7" xfId="0" applyFont="1" applyFill="1" applyBorder="1" applyAlignment="1">
      <alignment horizontal="center" vertical="center"/>
    </xf>
    <xf numFmtId="176" fontId="4" fillId="0" borderId="7" xfId="0" applyNumberFormat="1" applyFont="1" applyFill="1" applyBorder="1" applyAlignment="1">
      <alignment vertical="center"/>
    </xf>
    <xf numFmtId="176" fontId="4" fillId="0" borderId="5" xfId="0" applyNumberFormat="1" applyFont="1" applyFill="1" applyBorder="1" applyAlignment="1">
      <alignment vertical="center"/>
    </xf>
    <xf numFmtId="0" fontId="7" fillId="0" borderId="0" xfId="0" applyFont="1" applyFill="1" applyBorder="1" applyAlignment="1">
      <alignment vertical="center"/>
    </xf>
    <xf numFmtId="176" fontId="4" fillId="0" borderId="8" xfId="0" applyNumberFormat="1" applyFont="1" applyFill="1" applyBorder="1" applyAlignment="1">
      <alignment vertical="center"/>
    </xf>
    <xf numFmtId="0" fontId="10" fillId="0" borderId="8" xfId="0" applyFont="1" applyFill="1" applyBorder="1" applyAlignment="1">
      <alignment horizontal="center" vertical="center"/>
    </xf>
    <xf numFmtId="0" fontId="12" fillId="0" borderId="12" xfId="0" applyFont="1" applyFill="1" applyBorder="1" applyAlignment="1">
      <alignment vertical="center"/>
    </xf>
    <xf numFmtId="0" fontId="1" fillId="0" borderId="0" xfId="0" applyFont="1" applyFill="1" applyAlignment="1"/>
    <xf numFmtId="176" fontId="1" fillId="0" borderId="0" xfId="0" applyNumberFormat="1" applyFont="1" applyFill="1" applyAlignment="1"/>
    <xf numFmtId="176" fontId="1" fillId="0" borderId="0" xfId="0" applyNumberFormat="1" applyFont="1" applyFill="1" applyAlignment="1">
      <alignment horizontal="center"/>
    </xf>
    <xf numFmtId="177" fontId="1" fillId="0" borderId="0" xfId="0" applyNumberFormat="1" applyFont="1" applyFill="1" applyAlignment="1"/>
    <xf numFmtId="178" fontId="1" fillId="0" borderId="0" xfId="0" applyNumberFormat="1" applyFont="1" applyFill="1" applyAlignment="1"/>
    <xf numFmtId="179" fontId="1" fillId="0" borderId="0" xfId="0" applyNumberFormat="1" applyFont="1" applyFill="1" applyAlignment="1"/>
    <xf numFmtId="0" fontId="1" fillId="0" borderId="0" xfId="0" applyFont="1" applyFill="1" applyAlignment="1">
      <alignment horizontal="center"/>
    </xf>
    <xf numFmtId="0" fontId="1" fillId="0" borderId="0" xfId="0" applyFont="1" applyFill="1" applyBorder="1" applyAlignment="1"/>
    <xf numFmtId="0" fontId="14" fillId="0" borderId="0" xfId="0" applyFont="1" applyAlignment="1"/>
    <xf numFmtId="176" fontId="14" fillId="0" borderId="0" xfId="0" applyNumberFormat="1" applyFont="1" applyAlignment="1"/>
    <xf numFmtId="176" fontId="15" fillId="0" borderId="0" xfId="0" applyNumberFormat="1" applyFont="1" applyAlignment="1">
      <alignment horizontal="center"/>
    </xf>
    <xf numFmtId="177" fontId="15" fillId="0" borderId="0" xfId="0" applyNumberFormat="1" applyFont="1" applyAlignment="1"/>
    <xf numFmtId="178" fontId="15" fillId="0" borderId="0" xfId="0" applyNumberFormat="1" applyFont="1" applyAlignment="1"/>
    <xf numFmtId="179" fontId="15" fillId="0" borderId="0" xfId="0" applyNumberFormat="1" applyFont="1" applyAlignment="1"/>
    <xf numFmtId="0" fontId="15" fillId="0" borderId="0" xfId="0" applyFont="1" applyAlignment="1">
      <alignment horizontal="center"/>
    </xf>
    <xf numFmtId="0" fontId="14" fillId="0" borderId="0" xfId="0" applyFont="1" applyBorder="1" applyAlignment="1"/>
    <xf numFmtId="0" fontId="16" fillId="0" borderId="0" xfId="0" applyFont="1" applyAlignment="1">
      <alignment vertical="center"/>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wrapText="1"/>
    </xf>
    <xf numFmtId="0" fontId="8" fillId="3" borderId="10" xfId="0" applyFont="1" applyFill="1" applyBorder="1" applyAlignment="1">
      <alignment horizontal="center" vertical="center"/>
    </xf>
    <xf numFmtId="0" fontId="17" fillId="0" borderId="0" xfId="0" applyFont="1" applyAlignment="1"/>
    <xf numFmtId="0" fontId="4" fillId="2" borderId="7" xfId="0"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vertical="center" wrapText="1"/>
      <protection locked="0"/>
    </xf>
    <xf numFmtId="177" fontId="4" fillId="2" borderId="7" xfId="0" applyNumberFormat="1" applyFont="1" applyFill="1" applyBorder="1" applyAlignment="1" applyProtection="1">
      <alignment vertical="center"/>
      <protection locked="0"/>
    </xf>
    <xf numFmtId="178" fontId="4" fillId="2" borderId="7"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horizontal="center" vertical="center" shrinkToFit="1"/>
      <protection locked="0"/>
    </xf>
    <xf numFmtId="176" fontId="4" fillId="2" borderId="5" xfId="0" applyNumberFormat="1" applyFont="1" applyFill="1" applyBorder="1" applyAlignment="1" applyProtection="1">
      <alignment horizontal="center" vertical="center" shrinkToFit="1"/>
      <protection locked="0"/>
    </xf>
    <xf numFmtId="180" fontId="4" fillId="2" borderId="7" xfId="0" applyNumberFormat="1" applyFont="1" applyFill="1" applyBorder="1" applyAlignment="1" applyProtection="1">
      <alignment horizontal="center" vertical="center" wrapText="1"/>
      <protection locked="0"/>
    </xf>
    <xf numFmtId="0" fontId="18" fillId="0" borderId="0" xfId="0" applyFont="1" applyAlignment="1">
      <alignment vertical="top" wrapText="1"/>
    </xf>
    <xf numFmtId="0" fontId="19" fillId="0" borderId="0" xfId="0" applyFont="1" applyAlignment="1">
      <alignment horizontal="center" vertical="top" wrapText="1"/>
    </xf>
    <xf numFmtId="0" fontId="0" fillId="0" borderId="0" xfId="0" applyAlignment="1">
      <alignment vertical="top"/>
    </xf>
    <xf numFmtId="0" fontId="0" fillId="0" borderId="0" xfId="0" applyAlignment="1">
      <alignment vertical="top" wrapText="1"/>
    </xf>
    <xf numFmtId="0" fontId="0" fillId="0" borderId="0" xfId="0" quotePrefix="1" applyAlignment="1">
      <alignment vertical="top"/>
    </xf>
    <xf numFmtId="0" fontId="10" fillId="0" borderId="8" xfId="0" applyFont="1" applyFill="1" applyBorder="1" applyAlignment="1">
      <alignment horizontal="center" vertical="center" shrinkToFit="1"/>
    </xf>
    <xf numFmtId="0" fontId="12" fillId="0" borderId="12" xfId="0" applyFont="1" applyFill="1" applyBorder="1" applyAlignment="1">
      <alignment vertical="center" shrinkToFit="1"/>
    </xf>
    <xf numFmtId="176" fontId="4" fillId="0" borderId="8" xfId="0" applyNumberFormat="1" applyFont="1" applyFill="1" applyBorder="1" applyAlignment="1">
      <alignment vertical="center" shrinkToFit="1"/>
    </xf>
    <xf numFmtId="0" fontId="7" fillId="0" borderId="0" xfId="0"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0" borderId="5" xfId="0" applyNumberFormat="1" applyFont="1" applyFill="1" applyBorder="1" applyAlignment="1">
      <alignment vertical="center" shrinkToFit="1"/>
    </xf>
    <xf numFmtId="176" fontId="4" fillId="2" borderId="6" xfId="0" applyNumberFormat="1" applyFont="1" applyFill="1" applyBorder="1" applyAlignment="1" applyProtection="1">
      <alignment vertical="center"/>
      <protection locked="0"/>
    </xf>
    <xf numFmtId="176" fontId="4" fillId="2" borderId="2" xfId="0" applyNumberFormat="1" applyFont="1" applyFill="1" applyBorder="1" applyAlignment="1" applyProtection="1">
      <alignment vertical="center"/>
      <protection locked="0"/>
    </xf>
    <xf numFmtId="0" fontId="13" fillId="0" borderId="1" xfId="0" applyFont="1" applyFill="1" applyBorder="1" applyAlignment="1">
      <alignment horizontal="center" vertical="center" wrapText="1"/>
    </xf>
    <xf numFmtId="0" fontId="0" fillId="0" borderId="2" xfId="0"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0" fillId="0" borderId="15" xfId="0" applyBorder="1" applyAlignment="1">
      <alignment horizontal="center" vertical="center" shrinkToFit="1"/>
    </xf>
    <xf numFmtId="0" fontId="4" fillId="2"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176" fontId="9" fillId="2" borderId="3" xfId="0" applyNumberFormat="1" applyFont="1" applyFill="1" applyBorder="1" applyAlignment="1" applyProtection="1">
      <alignment horizontal="center" vertical="center"/>
      <protection locked="0"/>
    </xf>
    <xf numFmtId="176" fontId="9" fillId="2" borderId="4" xfId="0" applyNumberFormat="1" applyFont="1" applyFill="1" applyBorder="1" applyAlignment="1" applyProtection="1">
      <alignment horizontal="center" vertical="center"/>
      <protection locked="0"/>
    </xf>
    <xf numFmtId="176" fontId="9" fillId="2" borderId="5"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176" fontId="9" fillId="2" borderId="1" xfId="0" applyNumberFormat="1" applyFont="1" applyFill="1" applyBorder="1" applyAlignment="1" applyProtection="1">
      <alignment horizontal="center" vertical="center"/>
      <protection locked="0"/>
    </xf>
    <xf numFmtId="176" fontId="9" fillId="2" borderId="6" xfId="0" applyNumberFormat="1" applyFont="1" applyFill="1" applyBorder="1" applyAlignment="1" applyProtection="1">
      <alignment horizontal="center" vertical="center"/>
      <protection locked="0"/>
    </xf>
    <xf numFmtId="176" fontId="9" fillId="2" borderId="2" xfId="0" applyNumberFormat="1" applyFont="1" applyFill="1" applyBorder="1" applyAlignment="1" applyProtection="1">
      <alignment horizontal="center" vertical="center"/>
      <protection locked="0"/>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511402</xdr:colOff>
      <xdr:row>4</xdr:row>
      <xdr:rowOff>238124</xdr:rowOff>
    </xdr:from>
    <xdr:to>
      <xdr:col>12</xdr:col>
      <xdr:colOff>603250</xdr:colOff>
      <xdr:row>5</xdr:row>
      <xdr:rowOff>253999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1750902" y="1777999"/>
          <a:ext cx="3552598" cy="523875"/>
        </a:xfrm>
        <a:prstGeom prst="roundRect">
          <a:avLst/>
        </a:prstGeom>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ctr"/>
          <a:r>
            <a:rPr kumimoji="1" lang="ja-JP" altLang="en-US" sz="1800"/>
            <a:t>黄色のセルに入力してください。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98652</xdr:colOff>
      <xdr:row>0</xdr:row>
      <xdr:rowOff>214314</xdr:rowOff>
    </xdr:from>
    <xdr:to>
      <xdr:col>2</xdr:col>
      <xdr:colOff>1143000</xdr:colOff>
      <xdr:row>3</xdr:row>
      <xdr:rowOff>31751</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03477" y="214314"/>
          <a:ext cx="2692173" cy="84613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40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view="pageBreakPreview" zoomScale="60" zoomScaleNormal="60" workbookViewId="0">
      <pane xSplit="1" ySplit="10" topLeftCell="B11" activePane="bottomRight" state="frozen"/>
      <selection pane="topRight" activeCell="B1" sqref="B1"/>
      <selection pane="bottomLeft" activeCell="A13" sqref="A13"/>
      <selection pane="bottomRight" activeCell="O5" sqref="O5"/>
    </sheetView>
  </sheetViews>
  <sheetFormatPr defaultRowHeight="13.5" x14ac:dyDescent="0.15"/>
  <cols>
    <col min="1" max="1" width="6.625" style="1" customWidth="1"/>
    <col min="2" max="2" width="21.625" style="1" customWidth="1"/>
    <col min="3" max="3" width="15.25" style="2" bestFit="1" customWidth="1"/>
    <col min="4" max="4" width="11.75" style="2" bestFit="1" customWidth="1"/>
    <col min="5" max="5" width="8.375" style="3" customWidth="1"/>
    <col min="6" max="6" width="20.75" style="2" bestFit="1" customWidth="1"/>
    <col min="7" max="10" width="21" style="2" customWidth="1"/>
    <col min="11" max="11" width="11.375" style="1" bestFit="1" customWidth="1"/>
    <col min="12" max="12" width="12.875" style="4" bestFit="1" customWidth="1"/>
    <col min="13" max="13" width="17.125" style="5" bestFit="1" customWidth="1"/>
    <col min="14" max="15" width="16.75" style="6" customWidth="1"/>
    <col min="16" max="16" width="22.875" style="1" customWidth="1"/>
    <col min="17" max="17" width="17.75" style="1" customWidth="1"/>
    <col min="18" max="18" width="11.875" style="7" customWidth="1"/>
    <col min="19" max="19" width="24.125" style="7" customWidth="1"/>
    <col min="20" max="16384" width="9" style="8"/>
  </cols>
  <sheetData>
    <row r="1" spans="1:19" ht="20.100000000000001" customHeight="1" x14ac:dyDescent="0.15"/>
    <row r="2" spans="1:19" s="11" customFormat="1" ht="25.5" customHeight="1" x14ac:dyDescent="0.2">
      <c r="A2" s="9"/>
      <c r="B2" s="10"/>
      <c r="C2" s="10"/>
      <c r="D2" s="10"/>
      <c r="E2" s="10"/>
      <c r="F2" s="10"/>
      <c r="G2" s="10"/>
      <c r="H2" s="10"/>
      <c r="I2" s="10"/>
      <c r="J2" s="10"/>
      <c r="K2" s="10"/>
      <c r="L2" s="10"/>
      <c r="M2" s="10"/>
      <c r="N2" s="112" t="s">
        <v>132</v>
      </c>
      <c r="O2" s="112"/>
      <c r="P2" s="112"/>
      <c r="Q2" s="112"/>
      <c r="R2" s="10"/>
      <c r="S2" s="10"/>
    </row>
    <row r="3" spans="1:19" s="13" customFormat="1" ht="36" customHeight="1" x14ac:dyDescent="0.15">
      <c r="A3" s="113" t="s">
        <v>0</v>
      </c>
      <c r="B3" s="113"/>
      <c r="C3" s="113"/>
      <c r="D3" s="113"/>
      <c r="E3" s="113"/>
      <c r="F3" s="113"/>
      <c r="G3" s="113"/>
      <c r="H3" s="113"/>
      <c r="I3" s="113"/>
      <c r="J3" s="113"/>
      <c r="K3" s="113"/>
      <c r="L3" s="113"/>
      <c r="M3" s="113"/>
      <c r="N3" s="113"/>
      <c r="O3" s="113"/>
      <c r="P3" s="113"/>
      <c r="Q3" s="113"/>
      <c r="R3" s="113"/>
      <c r="S3" s="12"/>
    </row>
    <row r="4" spans="1:19" s="13" customFormat="1" ht="39.950000000000003" customHeight="1" x14ac:dyDescent="0.15">
      <c r="A4" s="12"/>
      <c r="B4" s="12"/>
      <c r="C4" s="14"/>
      <c r="D4" s="14"/>
      <c r="E4" s="15"/>
      <c r="F4" s="14"/>
      <c r="G4" s="16"/>
      <c r="H4" s="16"/>
      <c r="I4" s="16"/>
      <c r="J4" s="16"/>
      <c r="L4" s="17"/>
      <c r="M4" s="18"/>
      <c r="N4" s="19"/>
      <c r="O4" s="19"/>
      <c r="P4" s="12"/>
      <c r="Q4" s="12"/>
      <c r="R4" s="20"/>
      <c r="S4" s="20"/>
    </row>
    <row r="5" spans="1:19" s="13" customFormat="1" ht="39.950000000000003" customHeight="1" x14ac:dyDescent="0.15">
      <c r="A5" s="114" t="s">
        <v>1</v>
      </c>
      <c r="B5" s="115"/>
      <c r="C5" s="116"/>
      <c r="D5" s="117"/>
      <c r="E5" s="117"/>
      <c r="F5" s="118"/>
      <c r="G5" s="72" t="s">
        <v>2</v>
      </c>
      <c r="H5" s="119"/>
      <c r="I5" s="120"/>
      <c r="J5" s="12"/>
      <c r="K5" s="69"/>
      <c r="L5" s="22"/>
      <c r="M5" s="23"/>
      <c r="N5" s="24"/>
      <c r="O5" s="24"/>
      <c r="P5" s="12"/>
      <c r="Q5" s="12"/>
      <c r="R5" s="20"/>
      <c r="S5" s="20"/>
    </row>
    <row r="6" spans="1:19" s="13" customFormat="1" ht="39.950000000000003" customHeight="1" x14ac:dyDescent="0.15">
      <c r="A6" s="114" t="s">
        <v>3</v>
      </c>
      <c r="B6" s="115"/>
      <c r="C6" s="121"/>
      <c r="D6" s="122"/>
      <c r="E6" s="122"/>
      <c r="F6" s="123"/>
      <c r="G6" s="72" t="s">
        <v>4</v>
      </c>
      <c r="H6" s="119"/>
      <c r="I6" s="120"/>
      <c r="J6" s="12"/>
      <c r="K6" s="12"/>
      <c r="L6" s="22"/>
      <c r="M6" s="23"/>
      <c r="N6" s="24"/>
      <c r="O6" s="24"/>
      <c r="P6" s="12"/>
      <c r="Q6" s="12"/>
      <c r="R6" s="20"/>
      <c r="S6" s="20"/>
    </row>
    <row r="7" spans="1:19" s="13" customFormat="1" ht="35.25" customHeight="1" x14ac:dyDescent="0.15">
      <c r="A7" s="12"/>
      <c r="B7" s="12"/>
      <c r="C7" s="25"/>
      <c r="D7" s="25"/>
      <c r="E7" s="26"/>
      <c r="F7" s="25"/>
      <c r="G7" s="25"/>
      <c r="H7" s="25"/>
      <c r="I7" s="25"/>
      <c r="J7" s="25"/>
      <c r="K7" s="12"/>
      <c r="L7" s="27"/>
      <c r="M7" s="28"/>
      <c r="N7" s="29"/>
      <c r="O7" s="29"/>
      <c r="P7" s="12"/>
      <c r="Q7" s="12"/>
      <c r="R7" s="30"/>
      <c r="S7" s="30"/>
    </row>
    <row r="8" spans="1:19" s="36" customFormat="1" ht="36.75" customHeight="1" x14ac:dyDescent="0.15">
      <c r="A8" s="100" t="s">
        <v>5</v>
      </c>
      <c r="B8" s="103" t="s">
        <v>6</v>
      </c>
      <c r="C8" s="31" t="s">
        <v>7</v>
      </c>
      <c r="D8" s="32"/>
      <c r="E8" s="32"/>
      <c r="F8" s="33"/>
      <c r="G8" s="32"/>
      <c r="H8" s="32"/>
      <c r="I8" s="32"/>
      <c r="J8" s="33"/>
      <c r="K8" s="71" t="s">
        <v>8</v>
      </c>
      <c r="L8" s="106" t="s">
        <v>9</v>
      </c>
      <c r="M8" s="107"/>
      <c r="N8" s="71" t="s">
        <v>10</v>
      </c>
      <c r="O8" s="71" t="s">
        <v>11</v>
      </c>
      <c r="P8" s="106" t="s">
        <v>12</v>
      </c>
      <c r="Q8" s="107"/>
      <c r="R8" s="108" t="s">
        <v>13</v>
      </c>
      <c r="S8" s="70" t="s">
        <v>14</v>
      </c>
    </row>
    <row r="9" spans="1:19" s="36" customFormat="1" ht="45" customHeight="1" x14ac:dyDescent="0.15">
      <c r="A9" s="101"/>
      <c r="B9" s="104"/>
      <c r="C9" s="37" t="s">
        <v>15</v>
      </c>
      <c r="D9" s="37" t="s">
        <v>16</v>
      </c>
      <c r="E9" s="37" t="s">
        <v>17</v>
      </c>
      <c r="F9" s="37" t="s">
        <v>18</v>
      </c>
      <c r="G9" s="37" t="s">
        <v>87</v>
      </c>
      <c r="H9" s="37" t="s">
        <v>19</v>
      </c>
      <c r="I9" s="37" t="s">
        <v>78</v>
      </c>
      <c r="J9" s="37" t="s">
        <v>20</v>
      </c>
      <c r="K9" s="71" t="s">
        <v>21</v>
      </c>
      <c r="L9" s="38" t="s">
        <v>22</v>
      </c>
      <c r="M9" s="39" t="s">
        <v>21</v>
      </c>
      <c r="N9" s="40" t="s">
        <v>23</v>
      </c>
      <c r="O9" s="40" t="s">
        <v>24</v>
      </c>
      <c r="P9" s="71" t="s">
        <v>25</v>
      </c>
      <c r="Q9" s="71" t="s">
        <v>128</v>
      </c>
      <c r="R9" s="100"/>
      <c r="S9" s="71" t="s">
        <v>26</v>
      </c>
    </row>
    <row r="10" spans="1:19" s="36" customFormat="1" ht="20.100000000000001" customHeight="1" x14ac:dyDescent="0.15">
      <c r="A10" s="102"/>
      <c r="B10" s="105"/>
      <c r="C10" s="74" t="s">
        <v>27</v>
      </c>
      <c r="D10" s="74" t="s">
        <v>28</v>
      </c>
      <c r="E10" s="74" t="s">
        <v>29</v>
      </c>
      <c r="F10" s="74" t="s">
        <v>30</v>
      </c>
      <c r="G10" s="74" t="s">
        <v>31</v>
      </c>
      <c r="H10" s="74"/>
      <c r="I10" s="74" t="s">
        <v>32</v>
      </c>
      <c r="J10" s="74" t="s">
        <v>33</v>
      </c>
      <c r="K10" s="74" t="s">
        <v>34</v>
      </c>
      <c r="L10" s="42" t="s">
        <v>35</v>
      </c>
      <c r="M10" s="43" t="s">
        <v>36</v>
      </c>
      <c r="N10" s="44" t="s">
        <v>37</v>
      </c>
      <c r="O10" s="44" t="s">
        <v>38</v>
      </c>
      <c r="P10" s="44" t="s">
        <v>39</v>
      </c>
      <c r="Q10" s="44" t="s">
        <v>40</v>
      </c>
      <c r="R10" s="73" t="s">
        <v>41</v>
      </c>
      <c r="S10" s="73" t="s">
        <v>42</v>
      </c>
    </row>
    <row r="11" spans="1:19" s="49" customFormat="1" ht="67.5" customHeight="1" x14ac:dyDescent="0.15">
      <c r="A11" s="46">
        <v>1</v>
      </c>
      <c r="B11" s="76"/>
      <c r="C11" s="77"/>
      <c r="D11" s="77"/>
      <c r="E11" s="78"/>
      <c r="F11" s="94">
        <f t="shared" ref="F11:F20" si="0">+C11*D11</f>
        <v>0</v>
      </c>
      <c r="G11" s="77"/>
      <c r="H11" s="79"/>
      <c r="I11" s="77"/>
      <c r="J11" s="94">
        <f t="shared" ref="J11:J20" si="1">F11+G11+I11</f>
        <v>0</v>
      </c>
      <c r="K11" s="77"/>
      <c r="L11" s="80"/>
      <c r="M11" s="81"/>
      <c r="N11" s="95" t="str">
        <f>+IFERROR(ROUNDDOWN(F11/M11,),"")</f>
        <v/>
      </c>
      <c r="O11" s="95" t="str">
        <f>IFERROR(ROUNDDOWN((F11+G11)/M11,),"")</f>
        <v/>
      </c>
      <c r="P11" s="82"/>
      <c r="Q11" s="83"/>
      <c r="R11" s="84"/>
      <c r="S11" s="94">
        <f t="shared" ref="S11:S20" si="2">J11*R11</f>
        <v>0</v>
      </c>
    </row>
    <row r="12" spans="1:19" s="49" customFormat="1" ht="67.5" customHeight="1" x14ac:dyDescent="0.15">
      <c r="A12" s="46">
        <v>2</v>
      </c>
      <c r="B12" s="76"/>
      <c r="C12" s="77"/>
      <c r="D12" s="77"/>
      <c r="E12" s="78"/>
      <c r="F12" s="94">
        <f t="shared" si="0"/>
        <v>0</v>
      </c>
      <c r="G12" s="77"/>
      <c r="H12" s="79"/>
      <c r="I12" s="77"/>
      <c r="J12" s="94">
        <f t="shared" si="1"/>
        <v>0</v>
      </c>
      <c r="K12" s="77"/>
      <c r="L12" s="80"/>
      <c r="M12" s="81"/>
      <c r="N12" s="95" t="str">
        <f>+IFERROR(ROUNDDOWN(F12/M12,),"")</f>
        <v/>
      </c>
      <c r="O12" s="95" t="str">
        <f>IFERROR(ROUNDDOWN((F12+G12)/M12,),"")</f>
        <v/>
      </c>
      <c r="P12" s="82"/>
      <c r="Q12" s="83"/>
      <c r="R12" s="84"/>
      <c r="S12" s="94">
        <f t="shared" si="2"/>
        <v>0</v>
      </c>
    </row>
    <row r="13" spans="1:19" s="49" customFormat="1" ht="67.5" customHeight="1" x14ac:dyDescent="0.15">
      <c r="A13" s="46">
        <v>3</v>
      </c>
      <c r="B13" s="76"/>
      <c r="C13" s="77"/>
      <c r="D13" s="77"/>
      <c r="E13" s="78"/>
      <c r="F13" s="94">
        <f t="shared" si="0"/>
        <v>0</v>
      </c>
      <c r="G13" s="77"/>
      <c r="H13" s="79"/>
      <c r="I13" s="77"/>
      <c r="J13" s="94">
        <f t="shared" si="1"/>
        <v>0</v>
      </c>
      <c r="K13" s="77"/>
      <c r="L13" s="80"/>
      <c r="M13" s="77"/>
      <c r="N13" s="95" t="str">
        <f>+IFERROR(ROUNDDOWN(F13/M13,),"")</f>
        <v/>
      </c>
      <c r="O13" s="95" t="str">
        <f>IFERROR(ROUNDDOWN((F13+G13)/M13,),"")</f>
        <v/>
      </c>
      <c r="P13" s="82"/>
      <c r="Q13" s="83"/>
      <c r="R13" s="84"/>
      <c r="S13" s="94">
        <f t="shared" si="2"/>
        <v>0</v>
      </c>
    </row>
    <row r="14" spans="1:19" s="49" customFormat="1" ht="67.5" customHeight="1" x14ac:dyDescent="0.15">
      <c r="A14" s="46">
        <v>4</v>
      </c>
      <c r="B14" s="76"/>
      <c r="C14" s="77"/>
      <c r="D14" s="77"/>
      <c r="E14" s="78"/>
      <c r="F14" s="94">
        <f t="shared" si="0"/>
        <v>0</v>
      </c>
      <c r="G14" s="77"/>
      <c r="H14" s="79"/>
      <c r="I14" s="77"/>
      <c r="J14" s="94">
        <f t="shared" si="1"/>
        <v>0</v>
      </c>
      <c r="K14" s="77"/>
      <c r="L14" s="80"/>
      <c r="M14" s="77"/>
      <c r="N14" s="95" t="str">
        <f>+IFERROR(ROUNDDOWN(F14/M14,),"")</f>
        <v/>
      </c>
      <c r="O14" s="95" t="str">
        <f>IFERROR(ROUNDDOWN((F14+G14)/M14,),"")</f>
        <v/>
      </c>
      <c r="P14" s="82"/>
      <c r="Q14" s="83"/>
      <c r="R14" s="84"/>
      <c r="S14" s="94">
        <f t="shared" si="2"/>
        <v>0</v>
      </c>
    </row>
    <row r="15" spans="1:19" s="49" customFormat="1" ht="67.5" customHeight="1" x14ac:dyDescent="0.15">
      <c r="A15" s="46">
        <v>5</v>
      </c>
      <c r="B15" s="76"/>
      <c r="C15" s="77"/>
      <c r="D15" s="77"/>
      <c r="E15" s="78"/>
      <c r="F15" s="94">
        <f t="shared" si="0"/>
        <v>0</v>
      </c>
      <c r="G15" s="77"/>
      <c r="H15" s="79"/>
      <c r="I15" s="77"/>
      <c r="J15" s="94">
        <f t="shared" si="1"/>
        <v>0</v>
      </c>
      <c r="K15" s="77"/>
      <c r="L15" s="80"/>
      <c r="M15" s="81"/>
      <c r="N15" s="95" t="str">
        <f t="shared" ref="N15:N20" si="3">+IFERROR(ROUNDDOWN(F15/M15,),"")</f>
        <v/>
      </c>
      <c r="O15" s="95" t="str">
        <f t="shared" ref="O15:O20" si="4">IFERROR(ROUNDDOWN((F15+G15)/M15,),"")</f>
        <v/>
      </c>
      <c r="P15" s="82"/>
      <c r="Q15" s="83"/>
      <c r="R15" s="84"/>
      <c r="S15" s="94">
        <f t="shared" si="2"/>
        <v>0</v>
      </c>
    </row>
    <row r="16" spans="1:19" s="49" customFormat="1" ht="67.5" customHeight="1" x14ac:dyDescent="0.15">
      <c r="A16" s="46">
        <v>6</v>
      </c>
      <c r="B16" s="76"/>
      <c r="C16" s="77"/>
      <c r="D16" s="77"/>
      <c r="E16" s="78"/>
      <c r="F16" s="94">
        <f t="shared" si="0"/>
        <v>0</v>
      </c>
      <c r="G16" s="77"/>
      <c r="H16" s="79"/>
      <c r="I16" s="77"/>
      <c r="J16" s="94">
        <f t="shared" si="1"/>
        <v>0</v>
      </c>
      <c r="K16" s="77"/>
      <c r="L16" s="80"/>
      <c r="M16" s="81"/>
      <c r="N16" s="95" t="str">
        <f t="shared" si="3"/>
        <v/>
      </c>
      <c r="O16" s="95" t="str">
        <f t="shared" si="4"/>
        <v/>
      </c>
      <c r="P16" s="82"/>
      <c r="Q16" s="83"/>
      <c r="R16" s="84"/>
      <c r="S16" s="94">
        <f t="shared" si="2"/>
        <v>0</v>
      </c>
    </row>
    <row r="17" spans="1:19" s="49" customFormat="1" ht="67.5" customHeight="1" x14ac:dyDescent="0.15">
      <c r="A17" s="46">
        <v>7</v>
      </c>
      <c r="B17" s="76"/>
      <c r="C17" s="77"/>
      <c r="D17" s="77"/>
      <c r="E17" s="78"/>
      <c r="F17" s="94">
        <f t="shared" si="0"/>
        <v>0</v>
      </c>
      <c r="G17" s="77"/>
      <c r="H17" s="79"/>
      <c r="I17" s="77"/>
      <c r="J17" s="94">
        <f t="shared" si="1"/>
        <v>0</v>
      </c>
      <c r="K17" s="77"/>
      <c r="L17" s="80"/>
      <c r="M17" s="81"/>
      <c r="N17" s="95" t="str">
        <f t="shared" si="3"/>
        <v/>
      </c>
      <c r="O17" s="95" t="str">
        <f t="shared" si="4"/>
        <v/>
      </c>
      <c r="P17" s="82"/>
      <c r="Q17" s="83"/>
      <c r="R17" s="84"/>
      <c r="S17" s="94">
        <f t="shared" si="2"/>
        <v>0</v>
      </c>
    </row>
    <row r="18" spans="1:19" s="49" customFormat="1" ht="67.5" customHeight="1" x14ac:dyDescent="0.15">
      <c r="A18" s="46">
        <v>8</v>
      </c>
      <c r="B18" s="76"/>
      <c r="C18" s="77"/>
      <c r="D18" s="77"/>
      <c r="E18" s="78"/>
      <c r="F18" s="94">
        <f t="shared" si="0"/>
        <v>0</v>
      </c>
      <c r="G18" s="77"/>
      <c r="H18" s="79"/>
      <c r="I18" s="77"/>
      <c r="J18" s="94">
        <f t="shared" si="1"/>
        <v>0</v>
      </c>
      <c r="K18" s="77"/>
      <c r="L18" s="80"/>
      <c r="M18" s="81"/>
      <c r="N18" s="95" t="str">
        <f t="shared" si="3"/>
        <v/>
      </c>
      <c r="O18" s="95" t="str">
        <f t="shared" si="4"/>
        <v/>
      </c>
      <c r="P18" s="82"/>
      <c r="Q18" s="83"/>
      <c r="R18" s="84"/>
      <c r="S18" s="94">
        <f t="shared" si="2"/>
        <v>0</v>
      </c>
    </row>
    <row r="19" spans="1:19" s="49" customFormat="1" ht="67.5" customHeight="1" x14ac:dyDescent="0.15">
      <c r="A19" s="46">
        <v>9</v>
      </c>
      <c r="B19" s="76"/>
      <c r="C19" s="77"/>
      <c r="D19" s="77"/>
      <c r="E19" s="78"/>
      <c r="F19" s="94">
        <f t="shared" si="0"/>
        <v>0</v>
      </c>
      <c r="G19" s="77"/>
      <c r="H19" s="79"/>
      <c r="I19" s="77"/>
      <c r="J19" s="94">
        <f t="shared" si="1"/>
        <v>0</v>
      </c>
      <c r="K19" s="77"/>
      <c r="L19" s="80"/>
      <c r="M19" s="81"/>
      <c r="N19" s="95" t="str">
        <f t="shared" si="3"/>
        <v/>
      </c>
      <c r="O19" s="95" t="str">
        <f t="shared" si="4"/>
        <v/>
      </c>
      <c r="P19" s="82"/>
      <c r="Q19" s="83"/>
      <c r="R19" s="84"/>
      <c r="S19" s="94">
        <f t="shared" si="2"/>
        <v>0</v>
      </c>
    </row>
    <row r="20" spans="1:19" s="49" customFormat="1" ht="67.5" customHeight="1" x14ac:dyDescent="0.15">
      <c r="A20" s="46">
        <v>10</v>
      </c>
      <c r="B20" s="76"/>
      <c r="C20" s="77"/>
      <c r="D20" s="77"/>
      <c r="E20" s="78"/>
      <c r="F20" s="94">
        <f t="shared" si="0"/>
        <v>0</v>
      </c>
      <c r="G20" s="77"/>
      <c r="H20" s="79"/>
      <c r="I20" s="77"/>
      <c r="J20" s="94">
        <f t="shared" si="1"/>
        <v>0</v>
      </c>
      <c r="K20" s="77"/>
      <c r="L20" s="80"/>
      <c r="M20" s="81"/>
      <c r="N20" s="95" t="str">
        <f t="shared" si="3"/>
        <v/>
      </c>
      <c r="O20" s="95" t="str">
        <f t="shared" si="4"/>
        <v/>
      </c>
      <c r="P20" s="82"/>
      <c r="Q20" s="83"/>
      <c r="R20" s="84"/>
      <c r="S20" s="92">
        <f t="shared" si="2"/>
        <v>0</v>
      </c>
    </row>
    <row r="21" spans="1:19" s="93" customFormat="1" ht="67.5" customHeight="1" x14ac:dyDescent="0.15">
      <c r="A21" s="90" t="s">
        <v>46</v>
      </c>
      <c r="B21" s="91"/>
      <c r="C21" s="109"/>
      <c r="D21" s="109"/>
      <c r="E21" s="109"/>
      <c r="F21" s="92">
        <f>SUM(F11:F20)</f>
        <v>0</v>
      </c>
      <c r="G21" s="92">
        <f>SUM(G11:G20)</f>
        <v>0</v>
      </c>
      <c r="H21" s="91"/>
      <c r="I21" s="92">
        <f>SUM(I11:I20)</f>
        <v>0</v>
      </c>
      <c r="J21" s="92">
        <f>SUM(J11:J20)</f>
        <v>0</v>
      </c>
      <c r="K21" s="110"/>
      <c r="L21" s="111"/>
      <c r="M21" s="111"/>
      <c r="N21" s="111"/>
      <c r="O21" s="111"/>
      <c r="P21" s="111"/>
      <c r="Q21" s="111"/>
      <c r="R21" s="111"/>
      <c r="S21" s="92">
        <f>SUM(S11:S20)</f>
        <v>0</v>
      </c>
    </row>
    <row r="22" spans="1:19" s="60" customFormat="1" ht="13.5" customHeight="1" x14ac:dyDescent="0.15">
      <c r="A22" s="53"/>
      <c r="B22" s="53"/>
      <c r="C22" s="54"/>
      <c r="D22" s="54"/>
      <c r="E22" s="55"/>
      <c r="F22" s="54"/>
      <c r="G22" s="54"/>
      <c r="H22" s="54"/>
      <c r="I22" s="54"/>
      <c r="J22" s="54"/>
      <c r="K22" s="53"/>
      <c r="L22" s="56"/>
      <c r="M22" s="57"/>
      <c r="N22" s="58"/>
      <c r="O22" s="58"/>
      <c r="P22" s="53"/>
      <c r="Q22" s="53"/>
      <c r="R22" s="59"/>
      <c r="S22" s="59"/>
    </row>
    <row r="23" spans="1:19" s="60" customFormat="1" ht="14.25" customHeight="1" x14ac:dyDescent="0.15">
      <c r="A23" s="53"/>
      <c r="B23" s="53"/>
      <c r="C23" s="54"/>
      <c r="D23" s="54"/>
      <c r="E23" s="55"/>
      <c r="F23" s="54"/>
      <c r="G23" s="54"/>
      <c r="H23" s="54"/>
      <c r="I23" s="54"/>
      <c r="J23" s="54"/>
      <c r="K23" s="53"/>
      <c r="L23" s="56"/>
      <c r="M23" s="57"/>
      <c r="N23" s="58"/>
      <c r="O23" s="58"/>
      <c r="P23" s="53"/>
      <c r="Q23" s="53"/>
      <c r="R23" s="59"/>
      <c r="S23" s="59"/>
    </row>
    <row r="24" spans="1:19" s="60" customFormat="1" ht="67.5" customHeight="1" x14ac:dyDescent="0.15">
      <c r="A24" s="98" t="s">
        <v>47</v>
      </c>
      <c r="B24" s="99"/>
      <c r="C24" s="96"/>
      <c r="D24" s="96"/>
      <c r="E24" s="96"/>
      <c r="F24" s="96"/>
      <c r="G24" s="96"/>
      <c r="H24" s="96"/>
      <c r="I24" s="96"/>
      <c r="J24" s="97"/>
      <c r="K24" s="53"/>
      <c r="L24" s="56"/>
      <c r="M24" s="57"/>
      <c r="N24" s="58"/>
      <c r="O24" s="58"/>
      <c r="P24" s="53"/>
      <c r="Q24" s="53"/>
      <c r="R24" s="59"/>
      <c r="S24" s="59"/>
    </row>
    <row r="25" spans="1:19" s="60" customFormat="1" x14ac:dyDescent="0.15">
      <c r="A25" s="53"/>
      <c r="B25" s="53"/>
      <c r="C25" s="54"/>
      <c r="D25" s="54"/>
      <c r="E25" s="55"/>
      <c r="F25" s="54"/>
      <c r="G25" s="54"/>
      <c r="H25" s="54"/>
      <c r="I25" s="54"/>
      <c r="J25" s="54"/>
      <c r="K25" s="53"/>
      <c r="L25" s="56"/>
      <c r="M25" s="57"/>
      <c r="N25" s="58"/>
      <c r="O25" s="58"/>
      <c r="P25" s="53"/>
      <c r="Q25" s="53"/>
      <c r="R25" s="59"/>
      <c r="S25" s="59"/>
    </row>
    <row r="28" spans="1:19" s="68" customFormat="1" ht="21" x14ac:dyDescent="0.2">
      <c r="A28" s="61"/>
      <c r="B28" s="61"/>
      <c r="C28" s="62"/>
      <c r="D28" s="62"/>
      <c r="E28" s="63" t="s">
        <v>48</v>
      </c>
      <c r="F28" s="62"/>
      <c r="G28" s="62"/>
      <c r="H28" s="62"/>
      <c r="I28" s="62"/>
      <c r="J28" s="62"/>
      <c r="K28" s="61"/>
      <c r="L28" s="64"/>
      <c r="M28" s="65"/>
      <c r="N28" s="66"/>
      <c r="O28" s="66"/>
      <c r="P28" s="9" t="s">
        <v>49</v>
      </c>
      <c r="Q28" s="75" t="s">
        <v>50</v>
      </c>
      <c r="R28" s="67"/>
      <c r="S28" s="67"/>
    </row>
    <row r="29" spans="1:19" s="68" customFormat="1" ht="21" x14ac:dyDescent="0.2">
      <c r="A29" s="61"/>
      <c r="B29" s="61"/>
      <c r="C29" s="62"/>
      <c r="D29" s="62"/>
      <c r="E29" s="63" t="s">
        <v>51</v>
      </c>
      <c r="F29" s="62"/>
      <c r="G29" s="62"/>
      <c r="H29" s="62"/>
      <c r="I29" s="62"/>
      <c r="J29" s="62"/>
      <c r="K29" s="61"/>
      <c r="L29" s="64"/>
      <c r="M29" s="65"/>
      <c r="N29" s="66"/>
      <c r="O29" s="66"/>
      <c r="P29" s="75" t="s">
        <v>52</v>
      </c>
      <c r="Q29" s="75" t="s">
        <v>45</v>
      </c>
      <c r="R29" s="67"/>
      <c r="S29" s="67"/>
    </row>
    <row r="30" spans="1:19" s="68" customFormat="1" ht="21" x14ac:dyDescent="0.2">
      <c r="A30" s="61"/>
      <c r="B30" s="61"/>
      <c r="C30" s="62"/>
      <c r="D30" s="62"/>
      <c r="E30" s="63" t="s">
        <v>54</v>
      </c>
      <c r="F30" s="62"/>
      <c r="G30" s="62"/>
      <c r="H30" s="62"/>
      <c r="I30" s="62"/>
      <c r="J30" s="62"/>
      <c r="K30" s="61"/>
      <c r="L30" s="64"/>
      <c r="M30" s="65"/>
      <c r="N30" s="66"/>
      <c r="O30" s="66"/>
      <c r="P30" s="75" t="s">
        <v>55</v>
      </c>
      <c r="Q30" s="75" t="s">
        <v>53</v>
      </c>
      <c r="R30" s="67"/>
      <c r="S30" s="67"/>
    </row>
    <row r="31" spans="1:19" s="68" customFormat="1" ht="21" x14ac:dyDescent="0.2">
      <c r="A31" s="61"/>
      <c r="B31" s="61"/>
      <c r="C31" s="62"/>
      <c r="D31" s="62"/>
      <c r="E31" s="63"/>
      <c r="F31" s="62"/>
      <c r="G31" s="62"/>
      <c r="H31" s="62"/>
      <c r="I31" s="62"/>
      <c r="J31" s="62"/>
      <c r="K31" s="61"/>
      <c r="L31" s="64"/>
      <c r="M31" s="65"/>
      <c r="N31" s="66"/>
      <c r="O31" s="66"/>
      <c r="P31" s="75" t="s">
        <v>57</v>
      </c>
      <c r="Q31" s="75" t="s">
        <v>56</v>
      </c>
      <c r="R31" s="67"/>
      <c r="S31" s="67"/>
    </row>
    <row r="32" spans="1:19" s="68" customFormat="1" ht="21" x14ac:dyDescent="0.2">
      <c r="A32" s="61"/>
      <c r="B32" s="61"/>
      <c r="C32" s="62"/>
      <c r="D32" s="62"/>
      <c r="E32" s="63"/>
      <c r="F32" s="62"/>
      <c r="G32" s="62"/>
      <c r="H32" s="62"/>
      <c r="I32" s="62"/>
      <c r="J32" s="62"/>
      <c r="K32" s="61"/>
      <c r="L32" s="64"/>
      <c r="M32" s="65"/>
      <c r="N32" s="66"/>
      <c r="O32" s="66"/>
      <c r="P32" s="75"/>
      <c r="Q32" s="75" t="s">
        <v>58</v>
      </c>
      <c r="R32" s="67"/>
      <c r="S32" s="67"/>
    </row>
    <row r="33" spans="1:19" s="68" customFormat="1" ht="21" x14ac:dyDescent="0.2">
      <c r="A33" s="61"/>
      <c r="B33" s="61"/>
      <c r="C33" s="62"/>
      <c r="D33" s="62"/>
      <c r="E33" s="63"/>
      <c r="F33" s="62"/>
      <c r="G33" s="62"/>
      <c r="H33" s="62"/>
      <c r="I33" s="62"/>
      <c r="J33" s="62"/>
      <c r="K33" s="61"/>
      <c r="L33" s="64"/>
      <c r="M33" s="65"/>
      <c r="N33" s="66"/>
      <c r="O33" s="66"/>
      <c r="P33" s="75"/>
      <c r="R33" s="67"/>
      <c r="S33" s="67"/>
    </row>
    <row r="34" spans="1:19" s="68" customFormat="1" ht="21" x14ac:dyDescent="0.2">
      <c r="A34" s="61"/>
      <c r="B34" s="61"/>
      <c r="C34" s="62"/>
      <c r="D34" s="62"/>
      <c r="E34" s="63"/>
      <c r="F34" s="62"/>
      <c r="G34" s="62"/>
      <c r="H34" s="62"/>
      <c r="I34" s="62"/>
      <c r="J34" s="62"/>
      <c r="K34" s="61"/>
      <c r="L34" s="64"/>
      <c r="M34" s="65"/>
      <c r="N34" s="66"/>
      <c r="O34" s="66"/>
      <c r="P34" s="75"/>
      <c r="Q34" s="75"/>
      <c r="R34" s="67"/>
      <c r="S34" s="67"/>
    </row>
  </sheetData>
  <sheetProtection algorithmName="SHA-512" hashValue="fmzZuqUVnqNzUtGJP3dbMCGc5LtFAMPWEIhE9NmpqzX9hbtB/Pfb0/hjocItkux5RhR7U/lDSqd4EE7rleWZqg==" saltValue="8gIWZCou3/SAVbMZUG6OVQ==" spinCount="100000" sheet="1" objects="1" scenarios="1"/>
  <mergeCells count="17">
    <mergeCell ref="P8:Q8"/>
    <mergeCell ref="R8:R9"/>
    <mergeCell ref="C21:E21"/>
    <mergeCell ref="K21:R21"/>
    <mergeCell ref="N2:Q2"/>
    <mergeCell ref="A3:R3"/>
    <mergeCell ref="A5:B5"/>
    <mergeCell ref="C5:F5"/>
    <mergeCell ref="H5:I5"/>
    <mergeCell ref="A6:B6"/>
    <mergeCell ref="C6:F6"/>
    <mergeCell ref="H6:I6"/>
    <mergeCell ref="C24:J24"/>
    <mergeCell ref="A24:B24"/>
    <mergeCell ref="A8:A10"/>
    <mergeCell ref="B8:B10"/>
    <mergeCell ref="L8:M8"/>
  </mergeCells>
  <phoneticPr fontId="2"/>
  <dataValidations disablePrompts="1" count="3">
    <dataValidation type="list" allowBlank="1" showInputMessage="1" sqref="Q11:Q20" xr:uid="{00000000-0002-0000-0000-000000000000}">
      <formula1>$Q$28:$Q$32</formula1>
    </dataValidation>
    <dataValidation type="list" allowBlank="1" showInputMessage="1" showErrorMessage="1" sqref="P11:P20" xr:uid="{00000000-0002-0000-0000-000001000000}">
      <formula1>$P$28:$P$31</formula1>
    </dataValidation>
    <dataValidation type="list" allowBlank="1" showInputMessage="1" showErrorMessage="1" sqref="E11:E20" xr:uid="{00000000-0002-0000-0000-000002000000}">
      <formula1>$E$28:$E$30</formula1>
    </dataValidation>
  </dataValidations>
  <pageMargins left="0.59055118110236227" right="0.43307086614173229" top="0.74803149606299213" bottom="0.51181102362204722" header="0.31496062992125984" footer="0.31496062992125984"/>
  <pageSetup paperSize="8" scale="63" orientation="landscape" r:id="rId1"/>
  <headerFooter>
    <oddHeader>&amp;L&amp;20（様式３－付表）</oddHead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35"/>
  <sheetViews>
    <sheetView view="pageBreakPreview" zoomScale="60" zoomScaleNormal="60" workbookViewId="0">
      <pane xSplit="1" ySplit="10" topLeftCell="C11" activePane="bottomRight" state="frozen"/>
      <selection pane="topRight" activeCell="B1" sqref="B1"/>
      <selection pane="bottomLeft" activeCell="A13" sqref="A13"/>
      <selection pane="bottomRight" activeCell="G14" sqref="G14"/>
    </sheetView>
  </sheetViews>
  <sheetFormatPr defaultRowHeight="13.5" x14ac:dyDescent="0.15"/>
  <cols>
    <col min="1" max="1" width="6.625" style="1" customWidth="1"/>
    <col min="2" max="2" width="21.625" style="1" customWidth="1"/>
    <col min="3" max="3" width="15.25" style="2" bestFit="1" customWidth="1"/>
    <col min="4" max="4" width="11.75" style="2" bestFit="1" customWidth="1"/>
    <col min="5" max="5" width="8.375" style="3" customWidth="1"/>
    <col min="6" max="6" width="20.75" style="2" bestFit="1" customWidth="1"/>
    <col min="7" max="10" width="21" style="2" customWidth="1"/>
    <col min="11" max="11" width="11.375" style="1" bestFit="1" customWidth="1"/>
    <col min="12" max="12" width="12.875" style="4" bestFit="1" customWidth="1"/>
    <col min="13" max="13" width="17.125" style="5" bestFit="1" customWidth="1"/>
    <col min="14" max="15" width="16.75" style="6" customWidth="1"/>
    <col min="16" max="16" width="23.75" style="1" bestFit="1" customWidth="1"/>
    <col min="17" max="17" width="17.75" style="1" customWidth="1"/>
    <col min="18" max="18" width="11.875" style="7" customWidth="1"/>
    <col min="19" max="19" width="18.75" style="7" customWidth="1"/>
    <col min="20" max="16384" width="9" style="8"/>
  </cols>
  <sheetData>
    <row r="1" spans="1:19" ht="20.100000000000001" customHeight="1" x14ac:dyDescent="0.15"/>
    <row r="2" spans="1:19" s="11" customFormat="1" ht="25.5" customHeight="1" x14ac:dyDescent="0.2">
      <c r="A2" s="9"/>
      <c r="B2" s="10"/>
      <c r="C2" s="10"/>
      <c r="D2" s="10"/>
      <c r="E2" s="10"/>
      <c r="F2" s="10"/>
      <c r="G2" s="10"/>
      <c r="H2" s="10"/>
      <c r="I2" s="10"/>
      <c r="J2" s="10"/>
      <c r="K2" s="10"/>
      <c r="L2" s="10"/>
      <c r="M2" s="10"/>
      <c r="N2" s="112" t="s">
        <v>131</v>
      </c>
      <c r="O2" s="112"/>
      <c r="P2" s="112"/>
      <c r="Q2" s="112"/>
      <c r="R2" s="10"/>
      <c r="S2" s="10"/>
    </row>
    <row r="3" spans="1:19" s="13" customFormat="1" ht="36" customHeight="1" x14ac:dyDescent="0.15">
      <c r="A3" s="113" t="s">
        <v>0</v>
      </c>
      <c r="B3" s="113"/>
      <c r="C3" s="113"/>
      <c r="D3" s="113"/>
      <c r="E3" s="113"/>
      <c r="F3" s="113"/>
      <c r="G3" s="113"/>
      <c r="H3" s="113"/>
      <c r="I3" s="113"/>
      <c r="J3" s="113"/>
      <c r="K3" s="113"/>
      <c r="L3" s="113"/>
      <c r="M3" s="113"/>
      <c r="N3" s="113"/>
      <c r="O3" s="113"/>
      <c r="P3" s="113"/>
      <c r="Q3" s="113"/>
      <c r="R3" s="113"/>
      <c r="S3" s="12"/>
    </row>
    <row r="4" spans="1:19" s="13" customFormat="1" ht="39.950000000000003" customHeight="1" x14ac:dyDescent="0.15">
      <c r="A4" s="12"/>
      <c r="B4" s="12"/>
      <c r="C4" s="14"/>
      <c r="D4" s="14"/>
      <c r="E4" s="15"/>
      <c r="F4" s="14"/>
      <c r="G4" s="16"/>
      <c r="H4" s="16"/>
      <c r="I4" s="16"/>
      <c r="J4" s="16"/>
      <c r="L4" s="17"/>
      <c r="M4" s="18"/>
      <c r="N4" s="19"/>
      <c r="O4" s="19"/>
      <c r="P4" s="12"/>
      <c r="Q4" s="12"/>
      <c r="R4" s="20"/>
      <c r="S4" s="20"/>
    </row>
    <row r="5" spans="1:19" s="13" customFormat="1" ht="39.950000000000003" customHeight="1" x14ac:dyDescent="0.15">
      <c r="A5" s="114" t="s">
        <v>1</v>
      </c>
      <c r="B5" s="115"/>
      <c r="C5" s="116" t="s">
        <v>60</v>
      </c>
      <c r="D5" s="117"/>
      <c r="E5" s="117"/>
      <c r="F5" s="118"/>
      <c r="G5" s="21" t="s">
        <v>2</v>
      </c>
      <c r="H5" s="119" t="s">
        <v>62</v>
      </c>
      <c r="I5" s="120"/>
      <c r="J5" s="12"/>
      <c r="K5" s="69"/>
      <c r="L5" s="22"/>
      <c r="M5" s="23"/>
      <c r="N5" s="24"/>
      <c r="O5" s="24"/>
      <c r="P5" s="12"/>
      <c r="Q5" s="12"/>
      <c r="R5" s="20"/>
      <c r="S5" s="20"/>
    </row>
    <row r="6" spans="1:19" s="13" customFormat="1" ht="39.950000000000003" customHeight="1" x14ac:dyDescent="0.15">
      <c r="A6" s="114" t="s">
        <v>3</v>
      </c>
      <c r="B6" s="115"/>
      <c r="C6" s="121" t="s">
        <v>61</v>
      </c>
      <c r="D6" s="122"/>
      <c r="E6" s="122"/>
      <c r="F6" s="123"/>
      <c r="G6" s="21" t="s">
        <v>4</v>
      </c>
      <c r="H6" s="119" t="s">
        <v>63</v>
      </c>
      <c r="I6" s="120"/>
      <c r="J6" s="12"/>
      <c r="K6" s="12"/>
      <c r="L6" s="22"/>
      <c r="M6" s="23"/>
      <c r="N6" s="24"/>
      <c r="O6" s="24"/>
      <c r="P6" s="12"/>
      <c r="Q6" s="12"/>
      <c r="R6" s="20"/>
      <c r="S6" s="20"/>
    </row>
    <row r="7" spans="1:19" s="13" customFormat="1" ht="35.25" customHeight="1" x14ac:dyDescent="0.15">
      <c r="A7" s="12"/>
      <c r="B7" s="12"/>
      <c r="C7" s="25"/>
      <c r="D7" s="25"/>
      <c r="E7" s="26"/>
      <c r="F7" s="25"/>
      <c r="G7" s="25"/>
      <c r="H7" s="25"/>
      <c r="I7" s="25"/>
      <c r="J7" s="25"/>
      <c r="K7" s="12"/>
      <c r="L7" s="27"/>
      <c r="M7" s="28"/>
      <c r="N7" s="29"/>
      <c r="O7" s="29"/>
      <c r="P7" s="12"/>
      <c r="Q7" s="12"/>
      <c r="R7" s="30"/>
      <c r="S7" s="30"/>
    </row>
    <row r="8" spans="1:19" s="36" customFormat="1" ht="36.75" customHeight="1" x14ac:dyDescent="0.15">
      <c r="A8" s="100" t="s">
        <v>5</v>
      </c>
      <c r="B8" s="103" t="s">
        <v>6</v>
      </c>
      <c r="C8" s="31" t="s">
        <v>7</v>
      </c>
      <c r="D8" s="32"/>
      <c r="E8" s="32"/>
      <c r="F8" s="33"/>
      <c r="G8" s="32"/>
      <c r="H8" s="32"/>
      <c r="I8" s="32"/>
      <c r="J8" s="33"/>
      <c r="K8" s="34" t="s">
        <v>8</v>
      </c>
      <c r="L8" s="106" t="s">
        <v>9</v>
      </c>
      <c r="M8" s="107"/>
      <c r="N8" s="34" t="s">
        <v>10</v>
      </c>
      <c r="O8" s="34" t="s">
        <v>11</v>
      </c>
      <c r="P8" s="106" t="s">
        <v>12</v>
      </c>
      <c r="Q8" s="107"/>
      <c r="R8" s="108" t="s">
        <v>13</v>
      </c>
      <c r="S8" s="35" t="s">
        <v>14</v>
      </c>
    </row>
    <row r="9" spans="1:19" s="36" customFormat="1" ht="45" customHeight="1" x14ac:dyDescent="0.15">
      <c r="A9" s="101"/>
      <c r="B9" s="104"/>
      <c r="C9" s="37" t="s">
        <v>15</v>
      </c>
      <c r="D9" s="37" t="s">
        <v>16</v>
      </c>
      <c r="E9" s="37" t="s">
        <v>17</v>
      </c>
      <c r="F9" s="37" t="s">
        <v>18</v>
      </c>
      <c r="G9" s="37" t="s">
        <v>87</v>
      </c>
      <c r="H9" s="37" t="s">
        <v>19</v>
      </c>
      <c r="I9" s="37" t="s">
        <v>78</v>
      </c>
      <c r="J9" s="37" t="s">
        <v>20</v>
      </c>
      <c r="K9" s="34" t="s">
        <v>21</v>
      </c>
      <c r="L9" s="38" t="s">
        <v>22</v>
      </c>
      <c r="M9" s="39" t="s">
        <v>21</v>
      </c>
      <c r="N9" s="40" t="s">
        <v>23</v>
      </c>
      <c r="O9" s="40" t="s">
        <v>24</v>
      </c>
      <c r="P9" s="34" t="s">
        <v>25</v>
      </c>
      <c r="Q9" s="34" t="s">
        <v>128</v>
      </c>
      <c r="R9" s="100"/>
      <c r="S9" s="34" t="s">
        <v>26</v>
      </c>
    </row>
    <row r="10" spans="1:19" s="36" customFormat="1" ht="20.100000000000001" customHeight="1" x14ac:dyDescent="0.15">
      <c r="A10" s="102"/>
      <c r="B10" s="105"/>
      <c r="C10" s="41" t="s">
        <v>27</v>
      </c>
      <c r="D10" s="41" t="s">
        <v>28</v>
      </c>
      <c r="E10" s="41" t="s">
        <v>29</v>
      </c>
      <c r="F10" s="41" t="s">
        <v>30</v>
      </c>
      <c r="G10" s="41" t="s">
        <v>31</v>
      </c>
      <c r="H10" s="41"/>
      <c r="I10" s="41" t="s">
        <v>32</v>
      </c>
      <c r="J10" s="41" t="s">
        <v>33</v>
      </c>
      <c r="K10" s="41" t="s">
        <v>34</v>
      </c>
      <c r="L10" s="42" t="s">
        <v>35</v>
      </c>
      <c r="M10" s="43" t="s">
        <v>36</v>
      </c>
      <c r="N10" s="44" t="s">
        <v>37</v>
      </c>
      <c r="O10" s="44" t="s">
        <v>38</v>
      </c>
      <c r="P10" s="44" t="s">
        <v>39</v>
      </c>
      <c r="Q10" s="44" t="s">
        <v>40</v>
      </c>
      <c r="R10" s="45" t="s">
        <v>41</v>
      </c>
      <c r="S10" s="45" t="s">
        <v>42</v>
      </c>
    </row>
    <row r="11" spans="1:19" s="49" customFormat="1" ht="67.5" customHeight="1" x14ac:dyDescent="0.15">
      <c r="A11" s="46">
        <v>1</v>
      </c>
      <c r="B11" s="76" t="s">
        <v>64</v>
      </c>
      <c r="C11" s="77">
        <v>200000</v>
      </c>
      <c r="D11" s="77">
        <v>12</v>
      </c>
      <c r="E11" s="78" t="s">
        <v>43</v>
      </c>
      <c r="F11" s="47">
        <f t="shared" ref="F11:F20" si="0">+C11*D11</f>
        <v>2400000</v>
      </c>
      <c r="G11" s="77">
        <v>360000</v>
      </c>
      <c r="H11" s="79" t="s">
        <v>44</v>
      </c>
      <c r="I11" s="77">
        <f>37908*12</f>
        <v>454896</v>
      </c>
      <c r="J11" s="47">
        <f t="shared" ref="J11:J20" si="1">F11+G11+I11</f>
        <v>3214896</v>
      </c>
      <c r="K11" s="77">
        <f>22*12</f>
        <v>264</v>
      </c>
      <c r="L11" s="80">
        <v>8</v>
      </c>
      <c r="M11" s="81">
        <f>8*22*12</f>
        <v>2112</v>
      </c>
      <c r="N11" s="48">
        <f>+IFERROR(ROUNDDOWN(F11/M11,),"")</f>
        <v>1136</v>
      </c>
      <c r="O11" s="48">
        <f>IFERROR(ROUNDDOWN((F11+G11)/M11,),"")</f>
        <v>1306</v>
      </c>
      <c r="P11" s="82" t="s">
        <v>74</v>
      </c>
      <c r="Q11" s="83" t="s">
        <v>50</v>
      </c>
      <c r="R11" s="84">
        <v>1</v>
      </c>
      <c r="S11" s="47">
        <f t="shared" ref="S11:S20" si="2">J11*R11</f>
        <v>3214896</v>
      </c>
    </row>
    <row r="12" spans="1:19" s="49" customFormat="1" ht="67.5" customHeight="1" x14ac:dyDescent="0.15">
      <c r="A12" s="46">
        <v>2</v>
      </c>
      <c r="B12" s="76" t="s">
        <v>65</v>
      </c>
      <c r="C12" s="77">
        <v>160000</v>
      </c>
      <c r="D12" s="77">
        <v>12</v>
      </c>
      <c r="E12" s="78" t="s">
        <v>43</v>
      </c>
      <c r="F12" s="47">
        <f t="shared" si="0"/>
        <v>1920000</v>
      </c>
      <c r="G12" s="77">
        <v>320000</v>
      </c>
      <c r="H12" s="79" t="s">
        <v>67</v>
      </c>
      <c r="I12" s="77">
        <f>23679*12</f>
        <v>284148</v>
      </c>
      <c r="J12" s="47">
        <f t="shared" si="1"/>
        <v>2524148</v>
      </c>
      <c r="K12" s="77">
        <f>20*12</f>
        <v>240</v>
      </c>
      <c r="L12" s="80">
        <v>8</v>
      </c>
      <c r="M12" s="81">
        <f>8*20*12</f>
        <v>1920</v>
      </c>
      <c r="N12" s="48">
        <f>+IFERROR(ROUNDDOWN(F12/M12,),"")</f>
        <v>1000</v>
      </c>
      <c r="O12" s="48">
        <f>IFERROR(ROUNDDOWN((F12+G12)/M12,),"")</f>
        <v>1166</v>
      </c>
      <c r="P12" s="82" t="s">
        <v>75</v>
      </c>
      <c r="Q12" s="83" t="s">
        <v>45</v>
      </c>
      <c r="R12" s="84">
        <v>1</v>
      </c>
      <c r="S12" s="47">
        <f t="shared" si="2"/>
        <v>2524148</v>
      </c>
    </row>
    <row r="13" spans="1:19" s="49" customFormat="1" ht="67.5" customHeight="1" x14ac:dyDescent="0.15">
      <c r="A13" s="46">
        <v>3</v>
      </c>
      <c r="B13" s="76" t="s">
        <v>66</v>
      </c>
      <c r="C13" s="77">
        <v>1000</v>
      </c>
      <c r="D13" s="77">
        <f>7.75*20*12</f>
        <v>1860</v>
      </c>
      <c r="E13" s="78" t="s">
        <v>71</v>
      </c>
      <c r="F13" s="47">
        <f t="shared" si="0"/>
        <v>1860000</v>
      </c>
      <c r="G13" s="77"/>
      <c r="H13" s="79"/>
      <c r="I13" s="77">
        <v>230000</v>
      </c>
      <c r="J13" s="47">
        <f t="shared" ref="J13" si="3">F13+G13+I13</f>
        <v>2090000</v>
      </c>
      <c r="K13" s="77">
        <f>20*12</f>
        <v>240</v>
      </c>
      <c r="L13" s="80">
        <v>7.75</v>
      </c>
      <c r="M13" s="77">
        <f>7.75*20*12</f>
        <v>1860</v>
      </c>
      <c r="N13" s="48">
        <f>+IFERROR(ROUNDDOWN(F13/M13,),"")</f>
        <v>1000</v>
      </c>
      <c r="O13" s="48">
        <f>IFERROR(ROUNDDOWN((F13+G13)/M13,),"")</f>
        <v>1000</v>
      </c>
      <c r="P13" s="82" t="s">
        <v>76</v>
      </c>
      <c r="Q13" s="83" t="s">
        <v>59</v>
      </c>
      <c r="R13" s="84">
        <v>1</v>
      </c>
      <c r="S13" s="47">
        <f t="shared" si="2"/>
        <v>2090000</v>
      </c>
    </row>
    <row r="14" spans="1:19" s="49" customFormat="1" ht="67.5" customHeight="1" x14ac:dyDescent="0.15">
      <c r="A14" s="46">
        <v>4</v>
      </c>
      <c r="B14" s="76" t="s">
        <v>69</v>
      </c>
      <c r="C14" s="77">
        <v>950</v>
      </c>
      <c r="D14" s="77">
        <f>6*20*12</f>
        <v>1440</v>
      </c>
      <c r="E14" s="78" t="s">
        <v>68</v>
      </c>
      <c r="F14" s="47">
        <f t="shared" ref="F14" si="4">+C14*D14</f>
        <v>1368000</v>
      </c>
      <c r="G14" s="77"/>
      <c r="H14" s="79"/>
      <c r="I14" s="77"/>
      <c r="J14" s="47">
        <f t="shared" ref="J14" si="5">F14+G14+I14</f>
        <v>1368000</v>
      </c>
      <c r="K14" s="77">
        <f>20*12</f>
        <v>240</v>
      </c>
      <c r="L14" s="80">
        <v>6</v>
      </c>
      <c r="M14" s="77">
        <f>6*20*12</f>
        <v>1440</v>
      </c>
      <c r="N14" s="48">
        <f>+IFERROR(ROUNDDOWN(F14/M14,),"")</f>
        <v>950</v>
      </c>
      <c r="O14" s="48">
        <f>IFERROR(ROUNDDOWN((F14+G14)/M14,),"")</f>
        <v>950</v>
      </c>
      <c r="P14" s="82" t="s">
        <v>76</v>
      </c>
      <c r="Q14" s="83" t="s">
        <v>59</v>
      </c>
      <c r="R14" s="84">
        <v>1</v>
      </c>
      <c r="S14" s="47">
        <f t="shared" si="2"/>
        <v>1368000</v>
      </c>
    </row>
    <row r="15" spans="1:19" s="49" customFormat="1" ht="67.5" customHeight="1" x14ac:dyDescent="0.15">
      <c r="A15" s="46">
        <v>5</v>
      </c>
      <c r="B15" s="76" t="s">
        <v>72</v>
      </c>
      <c r="C15" s="77">
        <v>6000</v>
      </c>
      <c r="D15" s="77">
        <v>180</v>
      </c>
      <c r="E15" s="78" t="s">
        <v>70</v>
      </c>
      <c r="F15" s="47">
        <f t="shared" ref="F15:F16" si="6">+C15*D15</f>
        <v>1080000</v>
      </c>
      <c r="G15" s="77"/>
      <c r="H15" s="79"/>
      <c r="I15" s="77"/>
      <c r="J15" s="47">
        <f t="shared" ref="J15:J16" si="7">F15+G15+I15</f>
        <v>1080000</v>
      </c>
      <c r="K15" s="77">
        <v>180</v>
      </c>
      <c r="L15" s="80">
        <v>6</v>
      </c>
      <c r="M15" s="81">
        <f>6*180</f>
        <v>1080</v>
      </c>
      <c r="N15" s="48">
        <f t="shared" ref="N15:N20" si="8">+IFERROR(ROUNDDOWN(F15/M15,),"")</f>
        <v>1000</v>
      </c>
      <c r="O15" s="48">
        <f t="shared" ref="O15:O20" si="9">IFERROR(ROUNDDOWN((F15+G15)/M15,),"")</f>
        <v>1000</v>
      </c>
      <c r="P15" s="82" t="s">
        <v>76</v>
      </c>
      <c r="Q15" s="83" t="s">
        <v>73</v>
      </c>
      <c r="R15" s="84">
        <v>0.7</v>
      </c>
      <c r="S15" s="47">
        <f t="shared" si="2"/>
        <v>756000</v>
      </c>
    </row>
    <row r="16" spans="1:19" s="49" customFormat="1" ht="67.5" customHeight="1" x14ac:dyDescent="0.15">
      <c r="A16" s="46">
        <v>6</v>
      </c>
      <c r="B16" s="76"/>
      <c r="C16" s="77"/>
      <c r="D16" s="77"/>
      <c r="E16" s="78"/>
      <c r="F16" s="47">
        <f t="shared" si="6"/>
        <v>0</v>
      </c>
      <c r="G16" s="77"/>
      <c r="H16" s="79"/>
      <c r="I16" s="77"/>
      <c r="J16" s="47">
        <f t="shared" si="7"/>
        <v>0</v>
      </c>
      <c r="K16" s="77"/>
      <c r="L16" s="80"/>
      <c r="M16" s="81"/>
      <c r="N16" s="48" t="str">
        <f t="shared" si="8"/>
        <v/>
      </c>
      <c r="O16" s="48" t="str">
        <f t="shared" si="9"/>
        <v/>
      </c>
      <c r="P16" s="82"/>
      <c r="Q16" s="83"/>
      <c r="R16" s="84"/>
      <c r="S16" s="47">
        <f t="shared" si="2"/>
        <v>0</v>
      </c>
    </row>
    <row r="17" spans="1:19" s="49" customFormat="1" ht="67.5" customHeight="1" x14ac:dyDescent="0.15">
      <c r="A17" s="46">
        <v>7</v>
      </c>
      <c r="B17" s="76"/>
      <c r="C17" s="77"/>
      <c r="D17" s="77"/>
      <c r="E17" s="78"/>
      <c r="F17" s="47">
        <f t="shared" si="0"/>
        <v>0</v>
      </c>
      <c r="G17" s="77"/>
      <c r="H17" s="79"/>
      <c r="I17" s="77"/>
      <c r="J17" s="47">
        <f t="shared" si="1"/>
        <v>0</v>
      </c>
      <c r="K17" s="77"/>
      <c r="L17" s="80"/>
      <c r="M17" s="81"/>
      <c r="N17" s="48" t="str">
        <f t="shared" si="8"/>
        <v/>
      </c>
      <c r="O17" s="48" t="str">
        <f t="shared" si="9"/>
        <v/>
      </c>
      <c r="P17" s="82"/>
      <c r="Q17" s="83"/>
      <c r="R17" s="84"/>
      <c r="S17" s="47">
        <f t="shared" si="2"/>
        <v>0</v>
      </c>
    </row>
    <row r="18" spans="1:19" s="49" customFormat="1" ht="67.5" customHeight="1" x14ac:dyDescent="0.15">
      <c r="A18" s="46">
        <v>8</v>
      </c>
      <c r="B18" s="76"/>
      <c r="C18" s="77"/>
      <c r="D18" s="77"/>
      <c r="E18" s="78"/>
      <c r="F18" s="47">
        <f t="shared" si="0"/>
        <v>0</v>
      </c>
      <c r="G18" s="77"/>
      <c r="H18" s="79"/>
      <c r="I18" s="77"/>
      <c r="J18" s="47">
        <f t="shared" si="1"/>
        <v>0</v>
      </c>
      <c r="K18" s="77"/>
      <c r="L18" s="80"/>
      <c r="M18" s="81"/>
      <c r="N18" s="48" t="str">
        <f t="shared" si="8"/>
        <v/>
      </c>
      <c r="O18" s="48" t="str">
        <f t="shared" si="9"/>
        <v/>
      </c>
      <c r="P18" s="82"/>
      <c r="Q18" s="83"/>
      <c r="R18" s="84"/>
      <c r="S18" s="47">
        <f t="shared" si="2"/>
        <v>0</v>
      </c>
    </row>
    <row r="19" spans="1:19" s="49" customFormat="1" ht="67.5" customHeight="1" x14ac:dyDescent="0.15">
      <c r="A19" s="46">
        <v>9</v>
      </c>
      <c r="B19" s="76"/>
      <c r="C19" s="77"/>
      <c r="D19" s="77"/>
      <c r="E19" s="78"/>
      <c r="F19" s="47">
        <f t="shared" si="0"/>
        <v>0</v>
      </c>
      <c r="G19" s="77"/>
      <c r="H19" s="79"/>
      <c r="I19" s="77"/>
      <c r="J19" s="47">
        <f t="shared" si="1"/>
        <v>0</v>
      </c>
      <c r="K19" s="77"/>
      <c r="L19" s="80"/>
      <c r="M19" s="81"/>
      <c r="N19" s="48" t="str">
        <f t="shared" si="8"/>
        <v/>
      </c>
      <c r="O19" s="48" t="str">
        <f t="shared" si="9"/>
        <v/>
      </c>
      <c r="P19" s="82"/>
      <c r="Q19" s="83"/>
      <c r="R19" s="84"/>
      <c r="S19" s="47">
        <f t="shared" si="2"/>
        <v>0</v>
      </c>
    </row>
    <row r="20" spans="1:19" s="49" customFormat="1" ht="67.5" customHeight="1" x14ac:dyDescent="0.15">
      <c r="A20" s="46">
        <v>10</v>
      </c>
      <c r="B20" s="76"/>
      <c r="C20" s="77"/>
      <c r="D20" s="77"/>
      <c r="E20" s="78"/>
      <c r="F20" s="47">
        <f t="shared" si="0"/>
        <v>0</v>
      </c>
      <c r="G20" s="77"/>
      <c r="H20" s="79"/>
      <c r="I20" s="77"/>
      <c r="J20" s="47">
        <f t="shared" si="1"/>
        <v>0</v>
      </c>
      <c r="K20" s="77"/>
      <c r="L20" s="80"/>
      <c r="M20" s="81"/>
      <c r="N20" s="48" t="str">
        <f t="shared" si="8"/>
        <v/>
      </c>
      <c r="O20" s="48" t="str">
        <f t="shared" si="9"/>
        <v/>
      </c>
      <c r="P20" s="82"/>
      <c r="Q20" s="83"/>
      <c r="R20" s="84"/>
      <c r="S20" s="50">
        <f t="shared" si="2"/>
        <v>0</v>
      </c>
    </row>
    <row r="21" spans="1:19" s="49" customFormat="1" ht="67.5" customHeight="1" x14ac:dyDescent="0.15">
      <c r="A21" s="51" t="s">
        <v>46</v>
      </c>
      <c r="B21" s="52"/>
      <c r="C21" s="124"/>
      <c r="D21" s="124"/>
      <c r="E21" s="124"/>
      <c r="F21" s="50">
        <f>SUM(F11:F20)</f>
        <v>8628000</v>
      </c>
      <c r="G21" s="50">
        <f>SUM(G11:G20)</f>
        <v>680000</v>
      </c>
      <c r="H21" s="52"/>
      <c r="I21" s="50">
        <f>SUM(I11:I20)</f>
        <v>969044</v>
      </c>
      <c r="J21" s="50">
        <f>SUM(J11:J20)</f>
        <v>10277044</v>
      </c>
      <c r="K21" s="125"/>
      <c r="L21" s="126"/>
      <c r="M21" s="126"/>
      <c r="N21" s="126"/>
      <c r="O21" s="126"/>
      <c r="P21" s="126"/>
      <c r="Q21" s="126"/>
      <c r="R21" s="126"/>
      <c r="S21" s="50">
        <f>SUM(S11:S20)</f>
        <v>9953044</v>
      </c>
    </row>
    <row r="22" spans="1:19" s="60" customFormat="1" ht="13.5" customHeight="1" x14ac:dyDescent="0.15">
      <c r="A22" s="53"/>
      <c r="B22" s="53"/>
      <c r="C22" s="54"/>
      <c r="D22" s="54"/>
      <c r="E22" s="55"/>
      <c r="F22" s="54"/>
      <c r="G22" s="54"/>
      <c r="H22" s="54"/>
      <c r="I22" s="54"/>
      <c r="J22" s="54"/>
      <c r="K22" s="53"/>
      <c r="L22" s="56"/>
      <c r="M22" s="57"/>
      <c r="N22" s="58"/>
      <c r="O22" s="58"/>
      <c r="P22" s="53"/>
      <c r="Q22" s="53"/>
      <c r="R22" s="59"/>
      <c r="S22" s="59"/>
    </row>
    <row r="23" spans="1:19" s="60" customFormat="1" ht="14.25" customHeight="1" x14ac:dyDescent="0.15">
      <c r="A23" s="53"/>
      <c r="B23" s="53"/>
      <c r="C23" s="54"/>
      <c r="D23" s="54"/>
      <c r="E23" s="55"/>
      <c r="F23" s="54"/>
      <c r="G23" s="54"/>
      <c r="H23" s="54"/>
      <c r="I23" s="54"/>
      <c r="J23" s="54"/>
      <c r="K23" s="53"/>
      <c r="L23" s="56"/>
      <c r="M23" s="57"/>
      <c r="N23" s="58"/>
      <c r="O23" s="58"/>
      <c r="P23" s="53"/>
      <c r="Q23" s="53"/>
      <c r="R23" s="59"/>
      <c r="S23" s="59"/>
    </row>
    <row r="24" spans="1:19" s="60" customFormat="1" ht="67.5" customHeight="1" x14ac:dyDescent="0.15">
      <c r="A24" s="98" t="s">
        <v>47</v>
      </c>
      <c r="B24" s="99"/>
      <c r="C24" s="96" t="s">
        <v>77</v>
      </c>
      <c r="D24" s="96"/>
      <c r="E24" s="96"/>
      <c r="F24" s="96"/>
      <c r="G24" s="96"/>
      <c r="H24" s="96"/>
      <c r="I24" s="96"/>
      <c r="J24" s="97"/>
      <c r="K24" s="53"/>
      <c r="L24" s="56"/>
      <c r="M24" s="57"/>
      <c r="N24" s="58"/>
      <c r="O24" s="58"/>
      <c r="P24" s="53"/>
      <c r="Q24" s="53"/>
      <c r="R24" s="59"/>
      <c r="S24" s="59"/>
    </row>
    <row r="25" spans="1:19" s="60" customFormat="1" x14ac:dyDescent="0.15">
      <c r="A25" s="53"/>
      <c r="B25" s="53"/>
      <c r="C25" s="54"/>
      <c r="D25" s="54"/>
      <c r="E25" s="55"/>
      <c r="F25" s="54"/>
      <c r="G25" s="54"/>
      <c r="H25" s="54"/>
      <c r="I25" s="54"/>
      <c r="J25" s="54"/>
      <c r="K25" s="53"/>
      <c r="L25" s="56"/>
      <c r="M25" s="57"/>
      <c r="N25" s="58"/>
      <c r="O25" s="58"/>
      <c r="P25" s="53"/>
      <c r="Q25" s="53"/>
      <c r="R25" s="59"/>
      <c r="S25" s="59"/>
    </row>
    <row r="28" spans="1:19" s="68" customFormat="1" ht="21" x14ac:dyDescent="0.2">
      <c r="A28" s="61"/>
      <c r="B28" s="61"/>
      <c r="C28" s="62"/>
      <c r="D28" s="62"/>
      <c r="E28" s="63" t="s">
        <v>48</v>
      </c>
      <c r="F28" s="62"/>
      <c r="G28" s="62"/>
      <c r="H28" s="62"/>
      <c r="I28" s="62"/>
      <c r="J28" s="62"/>
      <c r="K28" s="61"/>
      <c r="L28" s="64"/>
      <c r="M28" s="65"/>
      <c r="N28" s="66"/>
      <c r="O28" s="66"/>
      <c r="P28" s="9" t="s">
        <v>49</v>
      </c>
      <c r="Q28" s="75" t="s">
        <v>50</v>
      </c>
      <c r="R28" s="67"/>
      <c r="S28" s="67"/>
    </row>
    <row r="29" spans="1:19" s="68" customFormat="1" ht="21" x14ac:dyDescent="0.2">
      <c r="A29" s="61"/>
      <c r="B29" s="61"/>
      <c r="C29" s="62"/>
      <c r="D29" s="62"/>
      <c r="E29" s="63" t="s">
        <v>51</v>
      </c>
      <c r="F29" s="62"/>
      <c r="G29" s="62"/>
      <c r="H29" s="62"/>
      <c r="I29" s="62"/>
      <c r="J29" s="62"/>
      <c r="K29" s="61"/>
      <c r="L29" s="64"/>
      <c r="M29" s="65"/>
      <c r="N29" s="66"/>
      <c r="O29" s="66"/>
      <c r="P29" s="75" t="s">
        <v>52</v>
      </c>
      <c r="Q29" s="75" t="s">
        <v>45</v>
      </c>
      <c r="R29" s="67"/>
      <c r="S29" s="67"/>
    </row>
    <row r="30" spans="1:19" s="68" customFormat="1" ht="21" x14ac:dyDescent="0.2">
      <c r="A30" s="61"/>
      <c r="B30" s="61"/>
      <c r="C30" s="62"/>
      <c r="D30" s="62"/>
      <c r="E30" s="63" t="s">
        <v>54</v>
      </c>
      <c r="F30" s="62"/>
      <c r="G30" s="62"/>
      <c r="H30" s="62"/>
      <c r="I30" s="62"/>
      <c r="J30" s="62"/>
      <c r="K30" s="61"/>
      <c r="L30" s="64"/>
      <c r="M30" s="65"/>
      <c r="N30" s="66"/>
      <c r="O30" s="66"/>
      <c r="P30" s="75" t="s">
        <v>55</v>
      </c>
      <c r="Q30" s="75" t="s">
        <v>53</v>
      </c>
      <c r="R30" s="67"/>
      <c r="S30" s="67"/>
    </row>
    <row r="31" spans="1:19" s="68" customFormat="1" ht="21" x14ac:dyDescent="0.2">
      <c r="A31" s="61"/>
      <c r="B31" s="61"/>
      <c r="C31" s="62"/>
      <c r="D31" s="62"/>
      <c r="E31" s="63"/>
      <c r="F31" s="62"/>
      <c r="G31" s="62"/>
      <c r="H31" s="62"/>
      <c r="I31" s="62"/>
      <c r="J31" s="62"/>
      <c r="K31" s="61"/>
      <c r="L31" s="64"/>
      <c r="M31" s="65"/>
      <c r="N31" s="66"/>
      <c r="O31" s="66"/>
      <c r="P31" s="75" t="s">
        <v>57</v>
      </c>
      <c r="Q31" s="75" t="s">
        <v>56</v>
      </c>
      <c r="R31" s="67"/>
      <c r="S31" s="67"/>
    </row>
    <row r="32" spans="1:19" s="68" customFormat="1" ht="21" x14ac:dyDescent="0.2">
      <c r="A32" s="61"/>
      <c r="B32" s="61"/>
      <c r="C32" s="62"/>
      <c r="D32" s="62"/>
      <c r="E32" s="63"/>
      <c r="F32" s="62"/>
      <c r="G32" s="62"/>
      <c r="H32" s="62"/>
      <c r="I32" s="62"/>
      <c r="J32" s="62"/>
      <c r="K32" s="61"/>
      <c r="L32" s="64"/>
      <c r="M32" s="65"/>
      <c r="N32" s="66"/>
      <c r="O32" s="66"/>
      <c r="P32" s="75"/>
      <c r="Q32" s="75" t="s">
        <v>58</v>
      </c>
      <c r="R32" s="67"/>
      <c r="S32" s="67"/>
    </row>
    <row r="33" spans="1:19" s="68" customFormat="1" ht="21" x14ac:dyDescent="0.2">
      <c r="A33" s="61"/>
      <c r="B33" s="61"/>
      <c r="C33" s="62"/>
      <c r="D33" s="62"/>
      <c r="E33" s="63"/>
      <c r="F33" s="62"/>
      <c r="G33" s="62"/>
      <c r="H33" s="62"/>
      <c r="I33" s="62"/>
      <c r="J33" s="62"/>
      <c r="K33" s="61"/>
      <c r="L33" s="64"/>
      <c r="M33" s="65"/>
      <c r="N33" s="66"/>
      <c r="O33" s="66"/>
      <c r="P33" s="75"/>
      <c r="R33" s="67"/>
      <c r="S33" s="67"/>
    </row>
    <row r="34" spans="1:19" s="68" customFormat="1" ht="21" x14ac:dyDescent="0.2">
      <c r="A34" s="61"/>
      <c r="B34" s="61"/>
      <c r="C34" s="62"/>
      <c r="D34" s="62"/>
      <c r="E34" s="63"/>
      <c r="F34" s="62"/>
      <c r="G34" s="62"/>
      <c r="H34" s="62"/>
      <c r="I34" s="62"/>
      <c r="J34" s="62"/>
      <c r="K34" s="61"/>
      <c r="L34" s="64"/>
      <c r="M34" s="65"/>
      <c r="N34" s="66"/>
      <c r="O34" s="66"/>
      <c r="P34" s="75"/>
      <c r="Q34" s="75"/>
      <c r="R34" s="67"/>
      <c r="S34" s="67"/>
    </row>
    <row r="35" spans="1:19" ht="21" x14ac:dyDescent="0.2">
      <c r="Q35" s="75"/>
    </row>
  </sheetData>
  <sheetProtection algorithmName="SHA-512" hashValue="wNVXMHQuuzJCexrEyqCSauyazuhzG/xNYln6BW37OXM0NtXT1H/93zJNIxTWFfQkMILm225Kle7rw4bvtIqS7g==" saltValue="V8Cj30sRRJyh9qXwPaElwg==" spinCount="100000" sheet="1" objects="1" scenarios="1"/>
  <mergeCells count="17">
    <mergeCell ref="C24:J24"/>
    <mergeCell ref="A8:A10"/>
    <mergeCell ref="B8:B10"/>
    <mergeCell ref="L8:M8"/>
    <mergeCell ref="P8:Q8"/>
    <mergeCell ref="A24:B24"/>
    <mergeCell ref="R8:R9"/>
    <mergeCell ref="C21:E21"/>
    <mergeCell ref="K21:R21"/>
    <mergeCell ref="N2:Q2"/>
    <mergeCell ref="A3:R3"/>
    <mergeCell ref="A5:B5"/>
    <mergeCell ref="C5:F5"/>
    <mergeCell ref="H5:I5"/>
    <mergeCell ref="A6:B6"/>
    <mergeCell ref="C6:F6"/>
    <mergeCell ref="H6:I6"/>
  </mergeCells>
  <phoneticPr fontId="2"/>
  <dataValidations count="3">
    <dataValidation type="list" allowBlank="1" showInputMessage="1" showErrorMessage="1" sqref="E11:E20" xr:uid="{00000000-0002-0000-0100-000000000000}">
      <formula1>$E$28:$E$30</formula1>
    </dataValidation>
    <dataValidation type="list" allowBlank="1" showInputMessage="1" showErrorMessage="1" sqref="P11:P20" xr:uid="{00000000-0002-0000-0100-000001000000}">
      <formula1>$P$28:$P$31</formula1>
    </dataValidation>
    <dataValidation type="list" allowBlank="1" showInputMessage="1" sqref="Q11:Q20" xr:uid="{00000000-0002-0000-0100-000002000000}">
      <formula1>$Q$28:$Q$32</formula1>
    </dataValidation>
  </dataValidations>
  <pageMargins left="0.59055118110236227" right="0.43307086614173229" top="0.74803149606299213" bottom="0.51181102362204722" header="0.31496062992125984" footer="0.31496062992125984"/>
  <pageSetup paperSize="8" scale="63" orientation="landscape" r:id="rId1"/>
  <headerFooter>
    <oddHeader>&amp;L&amp;20（様式３－付表）</oddHeader>
  </headerFooter>
  <rowBreaks count="1" manualBreakCount="1">
    <brk id="2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0"/>
  <sheetViews>
    <sheetView tabSelected="1" zoomScaleNormal="100" workbookViewId="0">
      <selection activeCell="C18" sqref="C18"/>
    </sheetView>
  </sheetViews>
  <sheetFormatPr defaultRowHeight="13.5" x14ac:dyDescent="0.15"/>
  <cols>
    <col min="1" max="2" width="3.5" style="87" customWidth="1"/>
    <col min="3" max="3" width="95" style="88" customWidth="1"/>
    <col min="4" max="16384" width="9" style="87"/>
  </cols>
  <sheetData>
    <row r="1" spans="1:3" s="85" customFormat="1" ht="31.5" customHeight="1" x14ac:dyDescent="0.15">
      <c r="C1" s="86" t="s">
        <v>79</v>
      </c>
    </row>
    <row r="2" spans="1:3" x14ac:dyDescent="0.15">
      <c r="B2" s="87" t="s">
        <v>80</v>
      </c>
    </row>
    <row r="3" spans="1:3" x14ac:dyDescent="0.15">
      <c r="B3" s="87" t="s">
        <v>130</v>
      </c>
    </row>
    <row r="5" spans="1:3" x14ac:dyDescent="0.15">
      <c r="A5" s="89" t="s">
        <v>107</v>
      </c>
      <c r="B5" s="87" t="s">
        <v>7</v>
      </c>
    </row>
    <row r="6" spans="1:3" x14ac:dyDescent="0.15">
      <c r="B6" s="87" t="s">
        <v>97</v>
      </c>
      <c r="C6" s="88" t="s">
        <v>98</v>
      </c>
    </row>
    <row r="7" spans="1:3" x14ac:dyDescent="0.15">
      <c r="C7" s="88" t="s">
        <v>115</v>
      </c>
    </row>
    <row r="9" spans="1:3" ht="27" x14ac:dyDescent="0.15">
      <c r="B9" s="87" t="s">
        <v>81</v>
      </c>
      <c r="C9" s="88" t="s">
        <v>113</v>
      </c>
    </row>
    <row r="10" spans="1:3" x14ac:dyDescent="0.15">
      <c r="C10" s="88" t="s">
        <v>114</v>
      </c>
    </row>
    <row r="11" spans="1:3" x14ac:dyDescent="0.15">
      <c r="B11" s="87" t="s">
        <v>82</v>
      </c>
      <c r="C11" s="88" t="s">
        <v>116</v>
      </c>
    </row>
    <row r="13" spans="1:3" x14ac:dyDescent="0.15">
      <c r="B13" s="87" t="s">
        <v>83</v>
      </c>
      <c r="C13" s="88" t="s">
        <v>84</v>
      </c>
    </row>
    <row r="14" spans="1:3" ht="27" x14ac:dyDescent="0.15">
      <c r="C14" s="88" t="s">
        <v>117</v>
      </c>
    </row>
    <row r="16" spans="1:3" x14ac:dyDescent="0.15">
      <c r="B16" s="87" t="s">
        <v>85</v>
      </c>
      <c r="C16" s="88" t="s">
        <v>86</v>
      </c>
    </row>
    <row r="17" spans="1:3" ht="27" x14ac:dyDescent="0.15">
      <c r="C17" s="88" t="s">
        <v>118</v>
      </c>
    </row>
    <row r="19" spans="1:3" x14ac:dyDescent="0.15">
      <c r="A19" s="89" t="s">
        <v>108</v>
      </c>
      <c r="B19" s="87" t="s">
        <v>88</v>
      </c>
    </row>
    <row r="20" spans="1:3" x14ac:dyDescent="0.15">
      <c r="B20" s="87" t="s">
        <v>99</v>
      </c>
      <c r="C20" s="88" t="s">
        <v>100</v>
      </c>
    </row>
    <row r="21" spans="1:3" x14ac:dyDescent="0.15">
      <c r="C21" s="87" t="s">
        <v>119</v>
      </c>
    </row>
    <row r="23" spans="1:3" x14ac:dyDescent="0.15">
      <c r="A23" s="89" t="s">
        <v>109</v>
      </c>
      <c r="B23" s="87" t="s">
        <v>89</v>
      </c>
    </row>
    <row r="24" spans="1:3" x14ac:dyDescent="0.15">
      <c r="B24" s="87" t="s">
        <v>101</v>
      </c>
      <c r="C24" s="88" t="s">
        <v>102</v>
      </c>
    </row>
    <row r="25" spans="1:3" x14ac:dyDescent="0.15">
      <c r="C25" s="88" t="s">
        <v>120</v>
      </c>
    </row>
    <row r="27" spans="1:3" x14ac:dyDescent="0.15">
      <c r="B27" s="87" t="s">
        <v>82</v>
      </c>
      <c r="C27" s="88" t="s">
        <v>121</v>
      </c>
    </row>
    <row r="28" spans="1:3" ht="27" x14ac:dyDescent="0.15">
      <c r="C28" s="88" t="s">
        <v>90</v>
      </c>
    </row>
    <row r="30" spans="1:3" x14ac:dyDescent="0.15">
      <c r="A30" s="89" t="s">
        <v>110</v>
      </c>
      <c r="B30" s="87" t="s">
        <v>91</v>
      </c>
    </row>
    <row r="31" spans="1:3" x14ac:dyDescent="0.15">
      <c r="B31" s="87" t="s">
        <v>103</v>
      </c>
      <c r="C31" s="88" t="s">
        <v>104</v>
      </c>
    </row>
    <row r="32" spans="1:3" x14ac:dyDescent="0.15">
      <c r="C32" s="88" t="s">
        <v>122</v>
      </c>
    </row>
    <row r="33" spans="1:3" x14ac:dyDescent="0.15">
      <c r="C33" s="88" t="s">
        <v>95</v>
      </c>
    </row>
    <row r="34" spans="1:3" x14ac:dyDescent="0.15">
      <c r="C34" s="88" t="s">
        <v>93</v>
      </c>
    </row>
    <row r="35" spans="1:3" x14ac:dyDescent="0.15">
      <c r="C35" s="88" t="s">
        <v>92</v>
      </c>
    </row>
    <row r="36" spans="1:3" x14ac:dyDescent="0.15">
      <c r="C36" s="88" t="s">
        <v>94</v>
      </c>
    </row>
    <row r="39" spans="1:3" x14ac:dyDescent="0.15">
      <c r="B39" s="87" t="s">
        <v>96</v>
      </c>
      <c r="C39" s="88" t="s">
        <v>129</v>
      </c>
    </row>
    <row r="40" spans="1:3" ht="27" x14ac:dyDescent="0.15">
      <c r="C40" s="88" t="s">
        <v>123</v>
      </c>
    </row>
    <row r="42" spans="1:3" x14ac:dyDescent="0.15">
      <c r="A42" s="89" t="s">
        <v>111</v>
      </c>
      <c r="B42" s="87" t="s">
        <v>105</v>
      </c>
    </row>
    <row r="43" spans="1:3" ht="33" customHeight="1" x14ac:dyDescent="0.15">
      <c r="B43" s="127" t="s">
        <v>124</v>
      </c>
      <c r="C43" s="127"/>
    </row>
    <row r="45" spans="1:3" x14ac:dyDescent="0.15">
      <c r="A45" s="89" t="s">
        <v>112</v>
      </c>
      <c r="B45" s="87" t="s">
        <v>106</v>
      </c>
    </row>
    <row r="46" spans="1:3" x14ac:dyDescent="0.15">
      <c r="B46" s="87" t="s">
        <v>125</v>
      </c>
    </row>
    <row r="48" spans="1:3" x14ac:dyDescent="0.15">
      <c r="B48" s="87" t="s">
        <v>82</v>
      </c>
      <c r="C48" s="88" t="s">
        <v>116</v>
      </c>
    </row>
    <row r="49" spans="3:3" x14ac:dyDescent="0.15">
      <c r="C49" s="88" t="s">
        <v>126</v>
      </c>
    </row>
    <row r="50" spans="3:3" x14ac:dyDescent="0.15">
      <c r="C50" s="88" t="s">
        <v>127</v>
      </c>
    </row>
  </sheetData>
  <mergeCells count="1">
    <mergeCell ref="B43:C43"/>
  </mergeCells>
  <phoneticPr fontId="2"/>
  <pageMargins left="0.51181102362204722" right="0.51181102362204722" top="0.74803149606299213" bottom="0.55118110236220474"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vt:lpstr>
      <vt:lpstr>記載要領</vt:lpstr>
      <vt:lpstr>記載要領!Print_Area</vt:lpstr>
      <vt:lpstr>記載例!Print_Area</vt:lpstr>
      <vt:lpstr>様式!Print_Area</vt:lpstr>
    </vt:vector>
  </TitlesOfParts>
  <Company>西和賀町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茅</dc:creator>
  <cp:lastModifiedBy> </cp:lastModifiedBy>
  <cp:lastPrinted>2023-08-27T01:28:49Z</cp:lastPrinted>
  <dcterms:created xsi:type="dcterms:W3CDTF">2014-07-31T04:26:30Z</dcterms:created>
  <dcterms:modified xsi:type="dcterms:W3CDTF">2023-08-27T01:28:54Z</dcterms:modified>
</cp:coreProperties>
</file>