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filterPrivacy="1"/>
  <xr:revisionPtr revIDLastSave="0" documentId="13_ncr:1_{0686F3F6-3031-4624-9301-F3124337AFBE}" xr6:coauthVersionLast="45" xr6:coauthVersionMax="45" xr10:uidLastSave="{00000000-0000-0000-0000-000000000000}"/>
  <bookViews>
    <workbookView xWindow="735" yWindow="735" windowWidth="17250" windowHeight="14400" tabRatio="748" xr2:uid="{00000000-000D-0000-FFFF-FFFF00000000}"/>
  </bookViews>
  <sheets>
    <sheet name="別紙２（様式第１号関係）経費配分書" sheetId="1" r:id="rId1"/>
    <sheet name="（参考様式）別紙２（様式第１号関係）実際の事業費の内訳" sheetId="5" r:id="rId2"/>
  </sheets>
  <definedNames>
    <definedName name="_xlnm.Print_Area" localSheetId="1">'（参考様式）別紙２（様式第１号関係）実際の事業費の内訳'!$B$1:$M$49</definedName>
    <definedName name="_xlnm.Print_Area" localSheetId="0">'別紙２（様式第１号関係）経費配分書'!$B$1:$Y$68</definedName>
    <definedName name="_xlnm.Print_Titles" localSheetId="1">'（参考様式）別紙２（様式第１号関係）実際の事業費の内訳'!$1:$5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41" i="5" l="1"/>
  <c r="M40" i="5"/>
  <c r="M39" i="5"/>
  <c r="M38" i="5"/>
  <c r="M37" i="5"/>
  <c r="M35" i="5"/>
  <c r="M34" i="5"/>
  <c r="M33" i="5"/>
  <c r="M30" i="5"/>
  <c r="M29" i="5"/>
  <c r="M28" i="5"/>
  <c r="M27" i="5"/>
  <c r="M26" i="5"/>
  <c r="M25" i="5"/>
  <c r="M24" i="5"/>
  <c r="M23" i="5"/>
  <c r="M21" i="5"/>
  <c r="M20" i="5"/>
  <c r="M19" i="5"/>
  <c r="M18" i="5"/>
  <c r="M17" i="5"/>
  <c r="M16" i="5"/>
  <c r="M15" i="5"/>
  <c r="M14" i="5"/>
  <c r="M13" i="5"/>
  <c r="M12" i="5"/>
  <c r="M11" i="5"/>
  <c r="M10" i="5"/>
  <c r="M9" i="5"/>
  <c r="M8" i="5"/>
  <c r="M7" i="5"/>
  <c r="M6" i="5"/>
  <c r="M22" i="5" l="1"/>
  <c r="M32" i="5" s="1"/>
  <c r="M36" i="5" s="1"/>
  <c r="M43" i="5" s="1"/>
  <c r="M42" i="5"/>
  <c r="M31" i="5"/>
  <c r="X58" i="1"/>
  <c r="X56" i="1"/>
  <c r="M52" i="1"/>
  <c r="M60" i="1" s="1"/>
  <c r="P6" i="1"/>
  <c r="S59" i="1"/>
  <c r="S57" i="1"/>
  <c r="P54" i="1"/>
  <c r="P52" i="1"/>
  <c r="P8" i="1"/>
  <c r="M13" i="1"/>
  <c r="S6" i="1" l="1"/>
  <c r="X6" i="1" l="1"/>
  <c r="X60" i="1" s="1"/>
  <c r="M44" i="1"/>
  <c r="M37" i="1"/>
  <c r="M36" i="1"/>
  <c r="M33" i="1"/>
  <c r="M32" i="1"/>
  <c r="M29" i="1"/>
  <c r="M28" i="1"/>
  <c r="M25" i="1"/>
  <c r="M24" i="1"/>
  <c r="M21" i="1"/>
  <c r="M20" i="1"/>
  <c r="M19" i="1"/>
  <c r="M15" i="1" l="1"/>
  <c r="M14" i="1"/>
  <c r="M47" i="1" l="1"/>
  <c r="M46" i="1"/>
  <c r="M45" i="1"/>
  <c r="M43" i="1"/>
  <c r="M42" i="1"/>
  <c r="M41" i="1"/>
  <c r="M40" i="1"/>
  <c r="M35" i="1"/>
  <c r="M34" i="1"/>
  <c r="M31" i="1"/>
  <c r="M30" i="1"/>
  <c r="M27" i="1"/>
  <c r="M26" i="1"/>
  <c r="M23" i="1"/>
  <c r="M22" i="1"/>
  <c r="M18" i="1"/>
  <c r="M17" i="1"/>
  <c r="M12" i="1"/>
  <c r="M11" i="1"/>
  <c r="M10" i="1"/>
  <c r="M16" i="1"/>
  <c r="M38" i="1" l="1"/>
  <c r="M48" i="1"/>
  <c r="M50" i="1" l="1"/>
  <c r="P50" i="1" s="1"/>
  <c r="P56" i="1" s="1"/>
  <c r="S56" i="1" s="1"/>
  <c r="S58" i="1" l="1"/>
</calcChain>
</file>

<file path=xl/sharedStrings.xml><?xml version="1.0" encoding="utf-8"?>
<sst xmlns="http://schemas.openxmlformats.org/spreadsheetml/2006/main" count="334" uniqueCount="113">
  <si>
    <t>対象工事</t>
    <rPh sb="0" eb="2">
      <t>タイショウ</t>
    </rPh>
    <rPh sb="2" eb="4">
      <t>コウジ</t>
    </rPh>
    <phoneticPr fontId="4"/>
  </si>
  <si>
    <t>開口部の断熱改修</t>
    <rPh sb="0" eb="3">
      <t>カイコウブ</t>
    </rPh>
    <rPh sb="4" eb="6">
      <t>ダンネツ</t>
    </rPh>
    <rPh sb="6" eb="8">
      <t>カイシュウ</t>
    </rPh>
    <phoneticPr fontId="4"/>
  </si>
  <si>
    <t>ガラス交換</t>
    <rPh sb="3" eb="5">
      <t>コウカン</t>
    </rPh>
    <phoneticPr fontId="4"/>
  </si>
  <si>
    <t>ドア交換</t>
    <rPh sb="2" eb="4">
      <t>コウカン</t>
    </rPh>
    <phoneticPr fontId="4"/>
  </si>
  <si>
    <t>大</t>
  </si>
  <si>
    <t>中</t>
  </si>
  <si>
    <t>小</t>
  </si>
  <si>
    <t>円／枚</t>
    <rPh sb="0" eb="1">
      <t>エン</t>
    </rPh>
    <rPh sb="2" eb="3">
      <t>マイ</t>
    </rPh>
    <phoneticPr fontId="3"/>
  </si>
  <si>
    <t>円／か所</t>
    <rPh sb="0" eb="1">
      <t>エン</t>
    </rPh>
    <rPh sb="3" eb="4">
      <t>ショ</t>
    </rPh>
    <phoneticPr fontId="3"/>
  </si>
  <si>
    <t>モデル工事費</t>
    <rPh sb="3" eb="6">
      <t>コウジヒ</t>
    </rPh>
    <phoneticPr fontId="4"/>
  </si>
  <si>
    <t>枚</t>
    <rPh sb="0" eb="1">
      <t>マイ</t>
    </rPh>
    <phoneticPr fontId="3"/>
  </si>
  <si>
    <t>か所</t>
    <rPh sb="1" eb="2">
      <t>ショ</t>
    </rPh>
    <phoneticPr fontId="3"/>
  </si>
  <si>
    <t>数量</t>
    <rPh sb="0" eb="2">
      <t>スウリョウ</t>
    </rPh>
    <phoneticPr fontId="4"/>
  </si>
  <si>
    <t>計</t>
    <rPh sb="0" eb="1">
      <t>ケイ</t>
    </rPh>
    <phoneticPr fontId="4"/>
  </si>
  <si>
    <t>円</t>
    <rPh sb="0" eb="1">
      <t>エン</t>
    </rPh>
    <phoneticPr fontId="4"/>
  </si>
  <si>
    <t>外壁、屋根・天井又は床の断熱改修</t>
    <rPh sb="0" eb="2">
      <t>ガイヘキ</t>
    </rPh>
    <rPh sb="3" eb="5">
      <t>ヤネ</t>
    </rPh>
    <rPh sb="6" eb="8">
      <t>テンジョウ</t>
    </rPh>
    <rPh sb="8" eb="9">
      <t>マタ</t>
    </rPh>
    <rPh sb="10" eb="11">
      <t>ユカ</t>
    </rPh>
    <rPh sb="12" eb="14">
      <t>ダンネツ</t>
    </rPh>
    <rPh sb="14" eb="16">
      <t>カイシュウ</t>
    </rPh>
    <phoneticPr fontId="4"/>
  </si>
  <si>
    <t>外壁</t>
    <rPh sb="0" eb="2">
      <t>ガイヘキ</t>
    </rPh>
    <phoneticPr fontId="4"/>
  </si>
  <si>
    <t>A-C</t>
  </si>
  <si>
    <t>D-F</t>
  </si>
  <si>
    <t>屋根・天井</t>
    <rPh sb="0" eb="2">
      <t>ヤネ</t>
    </rPh>
    <rPh sb="3" eb="5">
      <t>テンジョウ</t>
    </rPh>
    <phoneticPr fontId="4"/>
  </si>
  <si>
    <t>床</t>
    <rPh sb="0" eb="1">
      <t>ユカ</t>
    </rPh>
    <phoneticPr fontId="4"/>
  </si>
  <si>
    <t>円／㎥</t>
  </si>
  <si>
    <t>円／㎥</t>
    <phoneticPr fontId="4"/>
  </si>
  <si>
    <t>㎥</t>
  </si>
  <si>
    <t>太陽熱利用システム</t>
  </si>
  <si>
    <t>高断熱浴槽</t>
  </si>
  <si>
    <t>節湯水栓</t>
  </si>
  <si>
    <t>コージェネレーション設備</t>
  </si>
  <si>
    <t>蓄電池</t>
  </si>
  <si>
    <t>円／戸</t>
    <rPh sb="0" eb="1">
      <t>エン</t>
    </rPh>
    <rPh sb="2" eb="3">
      <t>コ</t>
    </rPh>
    <phoneticPr fontId="3"/>
  </si>
  <si>
    <t>円／戸</t>
    <rPh sb="0" eb="1">
      <t>エン</t>
    </rPh>
    <phoneticPr fontId="3"/>
  </si>
  <si>
    <t>円／戸</t>
  </si>
  <si>
    <t>円／台</t>
    <rPh sb="0" eb="1">
      <t>エン</t>
    </rPh>
    <rPh sb="2" eb="3">
      <t>ダイ</t>
    </rPh>
    <phoneticPr fontId="3"/>
  </si>
  <si>
    <t>台</t>
    <rPh sb="0" eb="1">
      <t>ダイ</t>
    </rPh>
    <phoneticPr fontId="4"/>
  </si>
  <si>
    <t>戸</t>
    <rPh sb="0" eb="1">
      <t>コ</t>
    </rPh>
    <phoneticPr fontId="4"/>
  </si>
  <si>
    <t>モデル工事費の計</t>
    <rPh sb="3" eb="6">
      <t>コウジヒ</t>
    </rPh>
    <rPh sb="7" eb="8">
      <t>ケイ</t>
    </rPh>
    <phoneticPr fontId="4"/>
  </si>
  <si>
    <t>モデル工事費の小計</t>
    <rPh sb="3" eb="6">
      <t>コウジヒ</t>
    </rPh>
    <rPh sb="7" eb="8">
      <t>ショウ</t>
    </rPh>
    <rPh sb="8" eb="9">
      <t>ケイ</t>
    </rPh>
    <phoneticPr fontId="4"/>
  </si>
  <si>
    <t>交付率</t>
    <rPh sb="0" eb="3">
      <t>コウフリツ</t>
    </rPh>
    <phoneticPr fontId="2"/>
  </si>
  <si>
    <t>交付額</t>
    <rPh sb="0" eb="2">
      <t>コウフ</t>
    </rPh>
    <rPh sb="2" eb="3">
      <t>ガク</t>
    </rPh>
    <phoneticPr fontId="2"/>
  </si>
  <si>
    <t>上限額</t>
    <rPh sb="0" eb="3">
      <t>ジョウゲンガク</t>
    </rPh>
    <phoneticPr fontId="2"/>
  </si>
  <si>
    <t>高効率給湯機</t>
    <phoneticPr fontId="4"/>
  </si>
  <si>
    <t>２／３</t>
    <phoneticPr fontId="4"/>
  </si>
  <si>
    <t>①　住宅の省エネ診断</t>
    <phoneticPr fontId="4"/>
  </si>
  <si>
    <t>開口部及び躯体等の断熱化工事費
（Ａ）</t>
    <phoneticPr fontId="4"/>
  </si>
  <si>
    <t>設備の効率化に係る工事費
（Ｂ）</t>
    <phoneticPr fontId="4"/>
  </si>
  <si>
    <t>経費配分書</t>
    <rPh sb="0" eb="2">
      <t>ケイヒ</t>
    </rPh>
    <rPh sb="2" eb="5">
      <t>ハイブンショ</t>
    </rPh>
    <phoneticPr fontId="4"/>
  </si>
  <si>
    <t>事業費の合計</t>
    <rPh sb="0" eb="3">
      <t>ジギョウヒ</t>
    </rPh>
    <rPh sb="4" eb="6">
      <t>ゴウケイ</t>
    </rPh>
    <phoneticPr fontId="4"/>
  </si>
  <si>
    <t>実際の事業費の小計</t>
    <rPh sb="0" eb="2">
      <t>ジッサイ</t>
    </rPh>
    <rPh sb="3" eb="6">
      <t>ジギョウヒ</t>
    </rPh>
    <rPh sb="7" eb="8">
      <t>ショウ</t>
    </rPh>
    <rPh sb="8" eb="9">
      <t>ケイ</t>
    </rPh>
    <phoneticPr fontId="4"/>
  </si>
  <si>
    <t>実際の事業費の計</t>
    <rPh sb="0" eb="2">
      <t>ジッサイ</t>
    </rPh>
    <rPh sb="3" eb="6">
      <t>ジギョウヒ</t>
    </rPh>
    <rPh sb="7" eb="8">
      <t>ケイ</t>
    </rPh>
    <phoneticPr fontId="4"/>
  </si>
  <si>
    <t>内窓設置・外窓交換</t>
    <rPh sb="0" eb="2">
      <t>ウチマド</t>
    </rPh>
    <rPh sb="2" eb="4">
      <t>セッチ</t>
    </rPh>
    <rPh sb="5" eb="7">
      <t>ソトマド</t>
    </rPh>
    <rPh sb="7" eb="9">
      <t>コウカン</t>
    </rPh>
    <phoneticPr fontId="4"/>
  </si>
  <si>
    <t>区分</t>
    <rPh sb="0" eb="2">
      <t>クブン</t>
    </rPh>
    <phoneticPr fontId="4"/>
  </si>
  <si>
    <t>省エネ基準</t>
    <rPh sb="0" eb="1">
      <t>ショウ</t>
    </rPh>
    <rPh sb="3" eb="5">
      <t>キジュン</t>
    </rPh>
    <phoneticPr fontId="4"/>
  </si>
  <si>
    <t>補助額</t>
    <rPh sb="0" eb="2">
      <t>ホジョ</t>
    </rPh>
    <rPh sb="2" eb="3">
      <t>ガク</t>
    </rPh>
    <phoneticPr fontId="2"/>
  </si>
  <si>
    <t>□</t>
  </si>
  <si>
    <t>☑</t>
    <phoneticPr fontId="4"/>
  </si>
  <si>
    <t>省エネ
基準</t>
    <rPh sb="0" eb="1">
      <t>ショウ</t>
    </rPh>
    <rPh sb="4" eb="6">
      <t>キジュン</t>
    </rPh>
    <phoneticPr fontId="4"/>
  </si>
  <si>
    <t>省エネ
基準</t>
    <rPh sb="4" eb="6">
      <t>キジュン</t>
    </rPh>
    <phoneticPr fontId="4"/>
  </si>
  <si>
    <t>燃料電池システム</t>
    <phoneticPr fontId="4"/>
  </si>
  <si>
    <t>１建築業者</t>
    <rPh sb="1" eb="3">
      <t>ケンチク</t>
    </rPh>
    <rPh sb="3" eb="5">
      <t>ギョウシャ</t>
    </rPh>
    <phoneticPr fontId="4"/>
  </si>
  <si>
    <t>２見積り</t>
    <rPh sb="1" eb="3">
      <t>ミツモ</t>
    </rPh>
    <phoneticPr fontId="4"/>
  </si>
  <si>
    <t>②　住宅の省エネ化のための計画の策定及び省エネ改修</t>
    <phoneticPr fontId="4"/>
  </si>
  <si>
    <t>ア　計画の策定</t>
    <phoneticPr fontId="4"/>
  </si>
  <si>
    <t>イ　省エネ改修</t>
    <rPh sb="2" eb="3">
      <t>ショウ</t>
    </rPh>
    <rPh sb="5" eb="7">
      <t>カイシュウ</t>
    </rPh>
    <phoneticPr fontId="4"/>
  </si>
  <si>
    <t>ウ　構造補強工事</t>
    <rPh sb="6" eb="8">
      <t>コウジ</t>
    </rPh>
    <phoneticPr fontId="4"/>
  </si>
  <si>
    <t>補助対象経費</t>
    <rPh sb="0" eb="2">
      <t>ホジョ</t>
    </rPh>
    <rPh sb="2" eb="4">
      <t>タイショウ</t>
    </rPh>
    <rPh sb="4" eb="6">
      <t>ケイヒ</t>
    </rPh>
    <phoneticPr fontId="4"/>
  </si>
  <si>
    <t>円</t>
    <rPh sb="0" eb="1">
      <t>エン</t>
    </rPh>
    <phoneticPr fontId="4"/>
  </si>
  <si>
    <t>４割</t>
    <rPh sb="1" eb="2">
      <t>ワリ</t>
    </rPh>
    <phoneticPr fontId="4"/>
  </si>
  <si>
    <t>８割</t>
    <rPh sb="1" eb="2">
      <t>ワリ</t>
    </rPh>
    <phoneticPr fontId="4"/>
  </si>
  <si>
    <t>②の計</t>
    <rPh sb="2" eb="3">
      <t>ケイ</t>
    </rPh>
    <phoneticPr fontId="4"/>
  </si>
  <si>
    <t>実際の事業費の内訳</t>
    <rPh sb="0" eb="2">
      <t>ジッサイ</t>
    </rPh>
    <rPh sb="3" eb="6">
      <t>ジギョウヒ</t>
    </rPh>
    <rPh sb="7" eb="9">
      <t>ウチワケ</t>
    </rPh>
    <phoneticPr fontId="4"/>
  </si>
  <si>
    <t>項目</t>
    <rPh sb="0" eb="2">
      <t>コウモク</t>
    </rPh>
    <phoneticPr fontId="4"/>
  </si>
  <si>
    <t>工事内容</t>
    <rPh sb="0" eb="2">
      <t>コウジ</t>
    </rPh>
    <rPh sb="2" eb="4">
      <t>ナイヨウ</t>
    </rPh>
    <phoneticPr fontId="4"/>
  </si>
  <si>
    <t>仕様</t>
    <rPh sb="0" eb="2">
      <t>シヨウ</t>
    </rPh>
    <phoneticPr fontId="4"/>
  </si>
  <si>
    <t>単位</t>
    <rPh sb="0" eb="2">
      <t>タンイ</t>
    </rPh>
    <phoneticPr fontId="4"/>
  </si>
  <si>
    <t>単価
（円）</t>
    <rPh sb="0" eb="2">
      <t>タンカ</t>
    </rPh>
    <rPh sb="4" eb="5">
      <t>エン</t>
    </rPh>
    <phoneticPr fontId="4"/>
  </si>
  <si>
    <t>金額（税込）
（円）</t>
    <rPh sb="0" eb="2">
      <t>キンガク</t>
    </rPh>
    <rPh sb="3" eb="5">
      <t>ゼイコ</t>
    </rPh>
    <rPh sb="8" eb="9">
      <t>エン</t>
    </rPh>
    <phoneticPr fontId="4"/>
  </si>
  <si>
    <t>１本補助金の対象経費</t>
    <rPh sb="1" eb="2">
      <t>ホン</t>
    </rPh>
    <rPh sb="2" eb="5">
      <t>ホジョキン</t>
    </rPh>
    <rPh sb="6" eb="8">
      <t>タイショウ</t>
    </rPh>
    <rPh sb="8" eb="10">
      <t>ケイヒ</t>
    </rPh>
    <phoneticPr fontId="4"/>
  </si>
  <si>
    <t>式</t>
    <rPh sb="0" eb="1">
      <t>シキ</t>
    </rPh>
    <phoneticPr fontId="4"/>
  </si>
  <si>
    <t>小計</t>
    <rPh sb="0" eb="2">
      <t>ショウケイ</t>
    </rPh>
    <phoneticPr fontId="4"/>
  </si>
  <si>
    <t>③の計</t>
    <rPh sb="2" eb="3">
      <t>ケイ</t>
    </rPh>
    <phoneticPr fontId="4"/>
  </si>
  <si>
    <t>⑤</t>
    <phoneticPr fontId="4"/>
  </si>
  <si>
    <t>１の計</t>
    <rPh sb="2" eb="3">
      <t>ケイ</t>
    </rPh>
    <phoneticPr fontId="4"/>
  </si>
  <si>
    <t>２対象外経費</t>
    <rPh sb="3" eb="4">
      <t>ソト</t>
    </rPh>
    <rPh sb="4" eb="6">
      <t>ケイヒ</t>
    </rPh>
    <phoneticPr fontId="4"/>
  </si>
  <si>
    <t>①</t>
    <phoneticPr fontId="4"/>
  </si>
  <si>
    <t>②</t>
    <phoneticPr fontId="4"/>
  </si>
  <si>
    <t>③</t>
    <phoneticPr fontId="4"/>
  </si>
  <si>
    <t>④</t>
    <phoneticPr fontId="4"/>
  </si>
  <si>
    <t>２の計</t>
    <rPh sb="2" eb="3">
      <t>ケイ</t>
    </rPh>
    <phoneticPr fontId="4"/>
  </si>
  <si>
    <t>合計</t>
    <rPh sb="0" eb="2">
      <t>ゴウケイ</t>
    </rPh>
    <phoneticPr fontId="4"/>
  </si>
  <si>
    <t>　　　開口部の断熱改修：「○○会社」＋「製品名」＋「製品型番」＋「サイズ（○×○＝○㎡）」</t>
    <rPh sb="3" eb="6">
      <t>カイコウブ</t>
    </rPh>
    <rPh sb="7" eb="9">
      <t>ダンネツ</t>
    </rPh>
    <rPh sb="9" eb="11">
      <t>カイシュウ</t>
    </rPh>
    <phoneticPr fontId="4"/>
  </si>
  <si>
    <t>　　　上記以外　　　　：「○○会社」＋「製品名」＋「製品型番」</t>
    <rPh sb="3" eb="5">
      <t>ジョウキ</t>
    </rPh>
    <rPh sb="5" eb="7">
      <t>イガイ</t>
    </rPh>
    <phoneticPr fontId="4"/>
  </si>
  <si>
    <t>ア　計画の策定</t>
    <phoneticPr fontId="4"/>
  </si>
  <si>
    <t>イ　省エネ改修</t>
    <phoneticPr fontId="4"/>
  </si>
  <si>
    <t>ウ　構造補強工事</t>
    <rPh sb="6" eb="8">
      <t>コウジ</t>
    </rPh>
    <phoneticPr fontId="4"/>
  </si>
  <si>
    <t>コージェネレーション設備</t>
    <phoneticPr fontId="4"/>
  </si>
  <si>
    <t>別紙２</t>
    <phoneticPr fontId="4"/>
  </si>
  <si>
    <t>㎥</t>
    <phoneticPr fontId="4"/>
  </si>
  <si>
    <t>(注)</t>
    <phoneticPr fontId="4"/>
  </si>
  <si>
    <t>　(注)</t>
    <rPh sb="2" eb="3">
      <t>チュウ</t>
    </rPh>
    <phoneticPr fontId="4"/>
  </si>
  <si>
    <t>ＺＥＨ
水準</t>
    <rPh sb="4" eb="6">
      <t>スイジュン</t>
    </rPh>
    <phoneticPr fontId="4"/>
  </si>
  <si>
    <t>ＬＥＤ照明</t>
    <phoneticPr fontId="4"/>
  </si>
  <si>
    <t>ＺＥＨ水準</t>
    <rPh sb="3" eb="5">
      <t>スイジュン</t>
    </rPh>
    <phoneticPr fontId="4"/>
  </si>
  <si>
    <t>　　１　区分①、②ア及びウの補助対象経費の算出にあたっては、建築業者のほか１者から見積りを徴収し、２者のうち低い額とする。</t>
    <rPh sb="4" eb="6">
      <t>クブン</t>
    </rPh>
    <rPh sb="10" eb="11">
      <t>オヨ</t>
    </rPh>
    <rPh sb="14" eb="16">
      <t>ホジョ</t>
    </rPh>
    <rPh sb="16" eb="18">
      <t>タイショウ</t>
    </rPh>
    <rPh sb="18" eb="20">
      <t>ケイヒ</t>
    </rPh>
    <rPh sb="21" eb="23">
      <t>サンシュツ</t>
    </rPh>
    <rPh sb="30" eb="32">
      <t>ケンチク</t>
    </rPh>
    <rPh sb="32" eb="34">
      <t>ギョウシャ</t>
    </rPh>
    <rPh sb="38" eb="39">
      <t>シャ</t>
    </rPh>
    <rPh sb="41" eb="43">
      <t>ミツモリ</t>
    </rPh>
    <rPh sb="45" eb="47">
      <t>チョウシュウ</t>
    </rPh>
    <rPh sb="50" eb="51">
      <t>シャ</t>
    </rPh>
    <rPh sb="54" eb="55">
      <t>ヒク</t>
    </rPh>
    <rPh sb="56" eb="57">
      <t>ガク</t>
    </rPh>
    <phoneticPr fontId="4"/>
  </si>
  <si>
    <t>　　２　区分②イの補助対象経費の算出にあたっては、モデル工事費、実際の事業費のうち低い額とする。</t>
    <rPh sb="4" eb="6">
      <t>クブン</t>
    </rPh>
    <rPh sb="9" eb="11">
      <t>ホジョ</t>
    </rPh>
    <rPh sb="11" eb="13">
      <t>タイショウ</t>
    </rPh>
    <rPh sb="13" eb="15">
      <t>ケイヒ</t>
    </rPh>
    <rPh sb="16" eb="18">
      <t>サンシュツ</t>
    </rPh>
    <rPh sb="41" eb="42">
      <t>ヒク</t>
    </rPh>
    <rPh sb="43" eb="44">
      <t>ガク</t>
    </rPh>
    <phoneticPr fontId="4"/>
  </si>
  <si>
    <t>　　３　補助額の算出にあたっては、補助対象経費×交付率、上限額のうち低い額とする。</t>
    <rPh sb="4" eb="6">
      <t>ホジョ</t>
    </rPh>
    <rPh sb="17" eb="19">
      <t>ホジョ</t>
    </rPh>
    <rPh sb="19" eb="21">
      <t>タイショウ</t>
    </rPh>
    <rPh sb="21" eb="23">
      <t>ケイヒ</t>
    </rPh>
    <phoneticPr fontId="4"/>
  </si>
  <si>
    <t>　　４　区分②イにおける事業費内訳は、Ｂ≦Ａとする。</t>
    <rPh sb="4" eb="6">
      <t>クブン</t>
    </rPh>
    <phoneticPr fontId="4"/>
  </si>
  <si>
    <t>　　５　モデル工事費の詳細は、別紙３のとおりとする。</t>
    <rPh sb="11" eb="13">
      <t>ショウサイ</t>
    </rPh>
    <phoneticPr fontId="4"/>
  </si>
  <si>
    <t>　　６　事業費の合計は、区分①及び②の実際の事業費の計とする。</t>
    <rPh sb="4" eb="7">
      <t>ジギョウヒ</t>
    </rPh>
    <rPh sb="8" eb="10">
      <t>ゴウケイ</t>
    </rPh>
    <rPh sb="12" eb="14">
      <t>クブン</t>
    </rPh>
    <rPh sb="15" eb="16">
      <t>オヨ</t>
    </rPh>
    <rPh sb="19" eb="21">
      <t>ジッサイ</t>
    </rPh>
    <rPh sb="22" eb="25">
      <t>ジギョウヒ</t>
    </rPh>
    <rPh sb="26" eb="27">
      <t>ケイ</t>
    </rPh>
    <phoneticPr fontId="4"/>
  </si>
  <si>
    <t>　　７　燃料電池システム、コージェネレーション設備、ＬＥＤ照明のモデル工事費単価は、国からの参考額の定時がないため他自治体のモデル事業費を参考とする。</t>
    <rPh sb="35" eb="38">
      <t>コウジヒ</t>
    </rPh>
    <rPh sb="38" eb="40">
      <t>タンカ</t>
    </rPh>
    <rPh sb="42" eb="43">
      <t>クニ</t>
    </rPh>
    <rPh sb="46" eb="48">
      <t>サンコウ</t>
    </rPh>
    <rPh sb="48" eb="49">
      <t>ガク</t>
    </rPh>
    <rPh sb="50" eb="52">
      <t>テイジ</t>
    </rPh>
    <rPh sb="57" eb="58">
      <t>タ</t>
    </rPh>
    <rPh sb="58" eb="61">
      <t>ジチタイ</t>
    </rPh>
    <rPh sb="65" eb="67">
      <t>ジギョウ</t>
    </rPh>
    <rPh sb="67" eb="68">
      <t>ヒ</t>
    </rPh>
    <rPh sb="69" eb="71">
      <t>サンコウ</t>
    </rPh>
    <phoneticPr fontId="4"/>
  </si>
  <si>
    <t>　１　「②イ　省エネ改修」の仕様欄には、以下を記載すること。</t>
    <rPh sb="7" eb="8">
      <t>ショウ</t>
    </rPh>
    <rPh sb="10" eb="12">
      <t>カイシュウ</t>
    </rPh>
    <rPh sb="14" eb="16">
      <t>シヨウ</t>
    </rPh>
    <rPh sb="16" eb="17">
      <t>ラン</t>
    </rPh>
    <rPh sb="20" eb="22">
      <t>イカ</t>
    </rPh>
    <rPh sb="23" eb="25">
      <t>キサイ</t>
    </rPh>
    <phoneticPr fontId="4"/>
  </si>
  <si>
    <t>　２　「製品型番」には、「こどもエコすまい支援事業又は子育てエコフォーム支援事業の対象型番」を記載すること。</t>
    <rPh sb="4" eb="6">
      <t>セイヒン</t>
    </rPh>
    <rPh sb="6" eb="8">
      <t>カタバン</t>
    </rPh>
    <rPh sb="21" eb="23">
      <t>シエン</t>
    </rPh>
    <rPh sb="23" eb="25">
      <t>ジギョウ</t>
    </rPh>
    <rPh sb="25" eb="26">
      <t>マタ</t>
    </rPh>
    <rPh sb="27" eb="29">
      <t>コソダ</t>
    </rPh>
    <rPh sb="36" eb="38">
      <t>シエン</t>
    </rPh>
    <rPh sb="38" eb="40">
      <t>ジギョウ</t>
    </rPh>
    <rPh sb="47" eb="49">
      <t>キサイ</t>
    </rPh>
    <phoneticPr fontId="4"/>
  </si>
  <si>
    <t>　３　合計金額は、契約書の契約金額と一致すること。</t>
    <rPh sb="3" eb="5">
      <t>ゴウケイ</t>
    </rPh>
    <rPh sb="5" eb="7">
      <t>キンガク</t>
    </rPh>
    <rPh sb="9" eb="12">
      <t>ケイヤクショ</t>
    </rPh>
    <rPh sb="13" eb="15">
      <t>ケイヤク</t>
    </rPh>
    <rPh sb="15" eb="17">
      <t>キンガク</t>
    </rPh>
    <rPh sb="18" eb="20">
      <t>イッチ</t>
    </rPh>
    <phoneticPr fontId="4"/>
  </si>
  <si>
    <t>（参考様式）別紙２</t>
    <rPh sb="1" eb="3">
      <t>サンコウ</t>
    </rPh>
    <rPh sb="3" eb="5">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</si>
</sst>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
    <numFmt numFmtId="178" formatCode="#,##0.00_);[Red]\(#,##0.00\)"/>
  </numFmts>
  <fonts count="7"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b/>
      <sz val="15"/>
      <color theme="3"/>
      <name val="游ゴシック"/>
      <family val="2"/>
      <charset val="128"/>
      <scheme val="minor"/>
    </font>
    <font>
      <sz val="6"/>
      <name val="游ゴシック"/>
      <family val="3"/>
      <charset val="128"/>
      <scheme val="minor"/>
    </font>
    <font>
      <sz val="10.5"/>
      <name val="ＭＳ 明朝"/>
      <family val="1"/>
      <charset val="128"/>
    </font>
    <font>
      <sz val="14"/>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5" tint="0.59999389629810485"/>
        <bgColor indexed="64"/>
      </patternFill>
    </fill>
    <fill>
      <patternFill patternType="solid">
        <fgColor theme="9" tint="0.79998168889431442"/>
        <bgColor indexed="64"/>
      </patternFill>
    </fill>
  </fills>
  <borders count="1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diagonalUp="1">
      <left/>
      <right/>
      <top/>
      <bottom/>
      <diagonal style="thin">
        <color indexed="64"/>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Up="1">
      <left/>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left style="thin">
        <color indexed="64"/>
      </left>
      <right style="thin">
        <color indexed="64"/>
      </right>
      <top style="hair">
        <color indexed="64"/>
      </top>
      <bottom/>
      <diagonal/>
    </border>
    <border>
      <left/>
      <right style="medium">
        <color indexed="64"/>
      </right>
      <top style="hair">
        <color indexed="64"/>
      </top>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hair">
        <color indexed="64"/>
      </right>
      <top style="medium">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medium">
        <color indexed="64"/>
      </left>
      <right style="medium">
        <color indexed="64"/>
      </right>
      <top/>
      <bottom style="medium">
        <color indexed="64"/>
      </bottom>
      <diagonal/>
    </border>
    <border diagonalUp="1">
      <left style="medium">
        <color indexed="64"/>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thin">
        <color indexed="64"/>
      </left>
      <right style="medium">
        <color indexed="64"/>
      </right>
      <top style="thin">
        <color indexed="64"/>
      </top>
      <bottom/>
      <diagonal/>
    </border>
    <border>
      <left style="hair">
        <color indexed="64"/>
      </left>
      <right style="medium">
        <color indexed="64"/>
      </right>
      <top style="thin">
        <color indexed="64"/>
      </top>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top style="hair">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s>
  <cellStyleXfs count="2">
    <xf numFmtId="0" fontId="0" fillId="0" borderId="0"/>
    <xf numFmtId="0" fontId="1" fillId="0" borderId="0">
      <alignment vertical="center"/>
    </xf>
  </cellStyleXfs>
  <cellXfs count="340">
    <xf numFmtId="0" fontId="0" fillId="0" borderId="0" xfId="0"/>
    <xf numFmtId="0" fontId="5" fillId="3" borderId="47" xfId="0" applyFont="1" applyFill="1" applyBorder="1" applyAlignment="1" applyProtection="1">
      <alignment horizontal="center" vertical="center"/>
      <protection locked="0"/>
    </xf>
    <xf numFmtId="0" fontId="5" fillId="3" borderId="49" xfId="0" applyFont="1" applyFill="1" applyBorder="1" applyAlignment="1" applyProtection="1">
      <alignment horizontal="center" vertical="center"/>
      <protection locked="0"/>
    </xf>
    <xf numFmtId="0" fontId="5" fillId="3" borderId="51"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5" fillId="3" borderId="43" xfId="0" applyFont="1" applyFill="1" applyBorder="1" applyAlignment="1" applyProtection="1">
      <alignment horizontal="center" vertical="center"/>
      <protection locked="0"/>
    </xf>
    <xf numFmtId="176" fontId="5" fillId="0" borderId="0" xfId="0" applyNumberFormat="1" applyFont="1" applyAlignment="1" applyProtection="1">
      <alignment vertical="center"/>
    </xf>
    <xf numFmtId="176" fontId="5" fillId="0" borderId="0" xfId="0" applyNumberFormat="1" applyFont="1" applyAlignment="1" applyProtection="1">
      <alignment horizontal="center" vertical="center"/>
    </xf>
    <xf numFmtId="0" fontId="5" fillId="0" borderId="47" xfId="0" applyFont="1" applyBorder="1" applyAlignment="1" applyProtection="1">
      <alignment horizontal="center" vertical="center"/>
    </xf>
    <xf numFmtId="176" fontId="5" fillId="0" borderId="47" xfId="0" applyNumberFormat="1" applyFont="1" applyBorder="1" applyAlignment="1" applyProtection="1">
      <alignment vertical="center"/>
    </xf>
    <xf numFmtId="0" fontId="5" fillId="0" borderId="48" xfId="0" applyFont="1" applyBorder="1" applyAlignment="1" applyProtection="1">
      <alignment horizontal="center" vertical="center"/>
    </xf>
    <xf numFmtId="0" fontId="5" fillId="0" borderId="49" xfId="0" applyFont="1" applyBorder="1" applyAlignment="1" applyProtection="1">
      <alignment horizontal="center" vertical="center"/>
    </xf>
    <xf numFmtId="176" fontId="5" fillId="0" borderId="49" xfId="0" applyNumberFormat="1" applyFont="1" applyBorder="1" applyAlignment="1" applyProtection="1">
      <alignment vertical="center"/>
    </xf>
    <xf numFmtId="0" fontId="5" fillId="0" borderId="50" xfId="0" applyFont="1" applyBorder="1" applyAlignment="1" applyProtection="1">
      <alignment horizontal="center" vertical="center"/>
    </xf>
    <xf numFmtId="0" fontId="5" fillId="0" borderId="51" xfId="0" applyFont="1" applyBorder="1" applyAlignment="1" applyProtection="1">
      <alignment horizontal="center" vertical="center"/>
    </xf>
    <xf numFmtId="176" fontId="5" fillId="0" borderId="51" xfId="0" applyNumberFormat="1" applyFont="1" applyBorder="1" applyAlignment="1" applyProtection="1">
      <alignment vertical="center"/>
    </xf>
    <xf numFmtId="0" fontId="5" fillId="0" borderId="52"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1" xfId="0" applyFont="1" applyBorder="1" applyAlignment="1" applyProtection="1">
      <alignment horizontal="center" vertical="center"/>
    </xf>
    <xf numFmtId="176" fontId="5" fillId="0" borderId="58" xfId="0" applyNumberFormat="1" applyFont="1" applyBorder="1" applyAlignment="1" applyProtection="1">
      <alignment vertical="center" wrapText="1"/>
    </xf>
    <xf numFmtId="176" fontId="5" fillId="0" borderId="44" xfId="0" applyNumberFormat="1" applyFont="1" applyBorder="1" applyAlignment="1" applyProtection="1">
      <alignment vertical="center" wrapText="1"/>
    </xf>
    <xf numFmtId="0" fontId="5" fillId="4" borderId="29" xfId="0" applyFont="1" applyFill="1" applyBorder="1" applyAlignment="1" applyProtection="1">
      <alignment horizontal="center" vertical="center"/>
    </xf>
    <xf numFmtId="0" fontId="5" fillId="0" borderId="63" xfId="0" applyFont="1" applyBorder="1" applyAlignment="1" applyProtection="1">
      <alignment horizontal="center" vertical="center"/>
    </xf>
    <xf numFmtId="0" fontId="5" fillId="3" borderId="63" xfId="0" applyFont="1" applyFill="1" applyBorder="1" applyAlignment="1" applyProtection="1">
      <alignment horizontal="center" vertical="center"/>
      <protection locked="0"/>
    </xf>
    <xf numFmtId="0" fontId="5" fillId="0" borderId="64" xfId="0" applyFont="1" applyBorder="1" applyAlignment="1" applyProtection="1">
      <alignment horizontal="center" vertical="center"/>
    </xf>
    <xf numFmtId="0" fontId="5" fillId="0" borderId="65" xfId="0" applyFont="1" applyBorder="1" applyAlignment="1" applyProtection="1">
      <alignment horizontal="center" vertical="center"/>
    </xf>
    <xf numFmtId="0" fontId="5" fillId="3" borderId="65" xfId="0" applyFont="1" applyFill="1" applyBorder="1" applyAlignment="1" applyProtection="1">
      <alignment horizontal="center" vertical="center"/>
      <protection locked="0"/>
    </xf>
    <xf numFmtId="0" fontId="5" fillId="0" borderId="66" xfId="0" applyFont="1" applyBorder="1" applyAlignment="1" applyProtection="1">
      <alignment horizontal="center" vertical="center"/>
    </xf>
    <xf numFmtId="0" fontId="5" fillId="0" borderId="0" xfId="0" applyFont="1" applyAlignment="1" applyProtection="1">
      <alignment vertical="center"/>
    </xf>
    <xf numFmtId="0" fontId="5" fillId="0" borderId="0" xfId="0" applyFont="1" applyAlignment="1" applyProtection="1">
      <alignment horizontal="center" vertical="center"/>
    </xf>
    <xf numFmtId="176" fontId="5" fillId="0" borderId="78" xfId="0" applyNumberFormat="1" applyFont="1" applyFill="1" applyBorder="1" applyAlignment="1" applyProtection="1">
      <alignment vertical="center"/>
      <protection locked="0"/>
    </xf>
    <xf numFmtId="176" fontId="5" fillId="0" borderId="80" xfId="0" applyNumberFormat="1" applyFont="1" applyFill="1" applyBorder="1" applyAlignment="1" applyProtection="1">
      <alignment vertical="center"/>
      <protection locked="0"/>
    </xf>
    <xf numFmtId="176" fontId="5" fillId="0" borderId="82" xfId="0" applyNumberFormat="1" applyFont="1" applyFill="1" applyBorder="1" applyAlignment="1" applyProtection="1">
      <alignment vertical="center"/>
      <protection locked="0"/>
    </xf>
    <xf numFmtId="176" fontId="5" fillId="0" borderId="83" xfId="0" applyNumberFormat="1" applyFont="1" applyFill="1" applyBorder="1" applyAlignment="1" applyProtection="1">
      <alignment vertical="center"/>
      <protection locked="0"/>
    </xf>
    <xf numFmtId="176" fontId="5" fillId="0" borderId="63" xfId="0" applyNumberFormat="1" applyFont="1" applyBorder="1" applyAlignment="1" applyProtection="1">
      <alignment vertical="center"/>
    </xf>
    <xf numFmtId="176" fontId="5" fillId="0" borderId="65" xfId="0" applyNumberFormat="1" applyFont="1" applyBorder="1" applyAlignment="1" applyProtection="1">
      <alignment vertical="center"/>
    </xf>
    <xf numFmtId="0" fontId="5" fillId="0" borderId="0" xfId="0" applyFont="1" applyFill="1" applyAlignment="1" applyProtection="1">
      <alignment vertical="center"/>
    </xf>
    <xf numFmtId="0" fontId="5" fillId="0" borderId="0" xfId="0" applyFont="1" applyFill="1" applyAlignment="1" applyProtection="1">
      <alignment horizontal="center" vertical="center"/>
    </xf>
    <xf numFmtId="0" fontId="5" fillId="0" borderId="0" xfId="0" applyFont="1" applyAlignment="1" applyProtection="1">
      <alignment vertical="center"/>
    </xf>
    <xf numFmtId="0" fontId="5" fillId="2" borderId="28" xfId="0" applyFont="1" applyFill="1" applyBorder="1" applyAlignment="1" applyProtection="1">
      <alignment horizontal="center" vertical="center"/>
    </xf>
    <xf numFmtId="0" fontId="5" fillId="2" borderId="38" xfId="0" applyFont="1" applyFill="1" applyBorder="1" applyAlignment="1" applyProtection="1">
      <alignment horizontal="center" vertical="center"/>
    </xf>
    <xf numFmtId="0" fontId="5" fillId="0" borderId="0" xfId="0" applyFont="1" applyAlignment="1" applyProtection="1">
      <alignment horizontal="center" vertical="center"/>
    </xf>
    <xf numFmtId="0" fontId="5" fillId="2" borderId="27" xfId="0" applyFont="1" applyFill="1" applyBorder="1" applyAlignment="1" applyProtection="1">
      <alignment horizontal="center" vertical="center"/>
    </xf>
    <xf numFmtId="0" fontId="5" fillId="2" borderId="26" xfId="0" applyFont="1" applyFill="1" applyBorder="1" applyAlignment="1" applyProtection="1">
      <alignment horizontal="center" vertical="center"/>
    </xf>
    <xf numFmtId="176" fontId="5" fillId="0" borderId="21" xfId="0" applyNumberFormat="1" applyFont="1" applyBorder="1" applyAlignment="1" applyProtection="1">
      <alignment horizontal="center" vertical="center"/>
    </xf>
    <xf numFmtId="176" fontId="5" fillId="0" borderId="11" xfId="0" applyNumberFormat="1" applyFont="1" applyBorder="1" applyAlignment="1" applyProtection="1">
      <alignment vertical="center"/>
    </xf>
    <xf numFmtId="176" fontId="5" fillId="3" borderId="100" xfId="0" applyNumberFormat="1" applyFont="1" applyFill="1" applyBorder="1" applyAlignment="1" applyProtection="1">
      <alignment vertical="center"/>
      <protection locked="0"/>
    </xf>
    <xf numFmtId="176" fontId="5" fillId="3" borderId="101" xfId="0" applyNumberFormat="1" applyFont="1" applyFill="1" applyBorder="1" applyAlignment="1" applyProtection="1">
      <alignment vertical="center"/>
      <protection locked="0"/>
    </xf>
    <xf numFmtId="176" fontId="5" fillId="3" borderId="102" xfId="0" applyNumberFormat="1" applyFont="1" applyFill="1" applyBorder="1" applyAlignment="1" applyProtection="1">
      <alignment vertical="center"/>
      <protection locked="0"/>
    </xf>
    <xf numFmtId="176" fontId="5" fillId="3" borderId="103" xfId="0" applyNumberFormat="1" applyFont="1" applyFill="1" applyBorder="1" applyAlignment="1" applyProtection="1">
      <alignment vertical="center"/>
      <protection locked="0"/>
    </xf>
    <xf numFmtId="0" fontId="5" fillId="0" borderId="33" xfId="0" applyFont="1" applyBorder="1" applyAlignment="1" applyProtection="1">
      <alignment horizontal="center" vertical="center"/>
    </xf>
    <xf numFmtId="0" fontId="5" fillId="0" borderId="115" xfId="0" applyFont="1" applyBorder="1" applyAlignment="1" applyProtection="1">
      <alignment horizontal="center" vertical="center"/>
    </xf>
    <xf numFmtId="0" fontId="5" fillId="0" borderId="116" xfId="0" applyFont="1" applyBorder="1" applyAlignment="1" applyProtection="1">
      <alignment horizontal="center" vertical="center"/>
    </xf>
    <xf numFmtId="0" fontId="5" fillId="0" borderId="117" xfId="0" applyFont="1" applyBorder="1" applyAlignment="1" applyProtection="1">
      <alignment horizontal="center" vertical="center"/>
    </xf>
    <xf numFmtId="0" fontId="5" fillId="0" borderId="118" xfId="0" applyFont="1" applyBorder="1" applyAlignment="1" applyProtection="1">
      <alignment horizontal="center" vertical="center"/>
    </xf>
    <xf numFmtId="0" fontId="5" fillId="0" borderId="119" xfId="0" applyFont="1" applyBorder="1" applyAlignment="1" applyProtection="1">
      <alignment horizontal="center" vertical="center"/>
    </xf>
    <xf numFmtId="0" fontId="5" fillId="0" borderId="120"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3" borderId="8" xfId="0" applyFont="1" applyFill="1" applyBorder="1" applyAlignment="1" applyProtection="1">
      <alignment horizontal="center" vertical="center"/>
      <protection locked="0"/>
    </xf>
    <xf numFmtId="176" fontId="5" fillId="0" borderId="9" xfId="0" applyNumberFormat="1" applyFont="1" applyBorder="1" applyAlignment="1" applyProtection="1">
      <alignment vertical="center" wrapText="1"/>
    </xf>
    <xf numFmtId="176" fontId="5" fillId="0" borderId="19" xfId="0" applyNumberFormat="1" applyFont="1" applyBorder="1" applyAlignment="1" applyProtection="1">
      <alignment vertical="center" wrapText="1"/>
    </xf>
    <xf numFmtId="0" fontId="5" fillId="2" borderId="39" xfId="0" applyFont="1" applyFill="1" applyBorder="1" applyAlignment="1" applyProtection="1">
      <alignment horizontal="center" vertical="center" wrapText="1"/>
    </xf>
    <xf numFmtId="0" fontId="5" fillId="2" borderId="110" xfId="0" applyFont="1" applyFill="1" applyBorder="1" applyAlignment="1" applyProtection="1">
      <alignment horizontal="center" vertical="center" wrapText="1"/>
    </xf>
    <xf numFmtId="178" fontId="5" fillId="3" borderId="26" xfId="0" applyNumberFormat="1" applyFont="1" applyFill="1" applyBorder="1" applyAlignment="1" applyProtection="1">
      <alignment vertical="center"/>
    </xf>
    <xf numFmtId="176" fontId="5" fillId="0" borderId="27" xfId="0" applyNumberFormat="1" applyFont="1" applyFill="1" applyBorder="1" applyAlignment="1" applyProtection="1">
      <alignment horizontal="center" vertical="center"/>
    </xf>
    <xf numFmtId="176" fontId="5" fillId="3" borderId="39" xfId="0" applyNumberFormat="1" applyFont="1" applyFill="1" applyBorder="1" applyAlignment="1" applyProtection="1">
      <alignment vertical="center"/>
    </xf>
    <xf numFmtId="176" fontId="5" fillId="4" borderId="110" xfId="0" applyNumberFormat="1" applyFont="1" applyFill="1" applyBorder="1" applyAlignment="1" applyProtection="1">
      <alignment vertical="center"/>
      <protection locked="0"/>
    </xf>
    <xf numFmtId="0" fontId="5" fillId="0" borderId="125" xfId="0" applyFont="1" applyFill="1" applyBorder="1" applyAlignment="1" applyProtection="1">
      <alignment horizontal="center" vertical="center"/>
    </xf>
    <xf numFmtId="0" fontId="5" fillId="3" borderId="12" xfId="0" applyFont="1" applyFill="1" applyBorder="1" applyAlignment="1" applyProtection="1">
      <alignment vertical="center"/>
    </xf>
    <xf numFmtId="178" fontId="5" fillId="3" borderId="96" xfId="0" applyNumberFormat="1" applyFont="1" applyFill="1" applyBorder="1" applyAlignment="1" applyProtection="1">
      <alignment vertical="center"/>
      <protection locked="0"/>
    </xf>
    <xf numFmtId="176" fontId="5" fillId="0" borderId="4" xfId="0" applyNumberFormat="1" applyFont="1" applyFill="1" applyBorder="1" applyAlignment="1" applyProtection="1">
      <alignment horizontal="center" vertical="center"/>
    </xf>
    <xf numFmtId="176" fontId="5" fillId="3" borderId="125" xfId="0" applyNumberFormat="1" applyFont="1" applyFill="1" applyBorder="1" applyAlignment="1" applyProtection="1">
      <alignment vertical="center"/>
    </xf>
    <xf numFmtId="176" fontId="5" fillId="0" borderId="98" xfId="0" applyNumberFormat="1" applyFont="1" applyFill="1" applyBorder="1" applyAlignment="1" applyProtection="1">
      <alignment vertical="center"/>
      <protection locked="0"/>
    </xf>
    <xf numFmtId="0" fontId="5" fillId="0" borderId="120" xfId="0" applyFont="1" applyFill="1" applyBorder="1" applyAlignment="1" applyProtection="1">
      <alignment horizontal="center" vertical="center"/>
    </xf>
    <xf numFmtId="0" fontId="5" fillId="3" borderId="77" xfId="0" applyFont="1" applyFill="1" applyBorder="1" applyAlignment="1" applyProtection="1">
      <alignment vertical="center"/>
    </xf>
    <xf numFmtId="178" fontId="5" fillId="3" borderId="17" xfId="0" applyNumberFormat="1" applyFont="1" applyFill="1" applyBorder="1" applyAlignment="1" applyProtection="1">
      <alignment vertical="center"/>
      <protection locked="0"/>
    </xf>
    <xf numFmtId="176" fontId="5" fillId="0" borderId="1" xfId="0" applyNumberFormat="1" applyFont="1" applyFill="1" applyBorder="1" applyAlignment="1" applyProtection="1">
      <alignment horizontal="center" vertical="center"/>
    </xf>
    <xf numFmtId="176" fontId="5" fillId="3" borderId="120" xfId="0" applyNumberFormat="1" applyFont="1" applyFill="1" applyBorder="1" applyAlignment="1" applyProtection="1">
      <alignment vertical="center"/>
    </xf>
    <xf numFmtId="176" fontId="5" fillId="0" borderId="127" xfId="0" applyNumberFormat="1" applyFont="1" applyFill="1" applyBorder="1" applyAlignment="1" applyProtection="1">
      <alignment vertical="center"/>
      <protection locked="0"/>
    </xf>
    <xf numFmtId="176" fontId="5" fillId="4" borderId="127" xfId="0" applyNumberFormat="1" applyFont="1" applyFill="1" applyBorder="1" applyAlignment="1" applyProtection="1">
      <alignment vertical="center"/>
      <protection locked="0"/>
    </xf>
    <xf numFmtId="0" fontId="5" fillId="3" borderId="77" xfId="0" applyFont="1" applyFill="1" applyBorder="1" applyAlignment="1" applyProtection="1">
      <alignment vertical="center" wrapText="1"/>
    </xf>
    <xf numFmtId="176" fontId="5" fillId="4" borderId="97" xfId="0" applyNumberFormat="1" applyFont="1" applyFill="1" applyBorder="1" applyAlignment="1" applyProtection="1">
      <alignment vertical="center"/>
      <protection locked="0"/>
    </xf>
    <xf numFmtId="0" fontId="5" fillId="0" borderId="135" xfId="0" applyFont="1" applyFill="1" applyBorder="1" applyAlignment="1" applyProtection="1">
      <alignment vertical="center"/>
    </xf>
    <xf numFmtId="178" fontId="5" fillId="3" borderId="26" xfId="0" applyNumberFormat="1" applyFont="1" applyFill="1" applyBorder="1" applyAlignment="1" applyProtection="1">
      <alignment vertical="center"/>
      <protection locked="0"/>
    </xf>
    <xf numFmtId="0" fontId="5" fillId="0" borderId="96" xfId="0" applyFont="1" applyFill="1" applyBorder="1" applyAlignment="1" applyProtection="1">
      <alignment horizontal="center" vertical="center" wrapText="1"/>
    </xf>
    <xf numFmtId="176" fontId="5" fillId="3" borderId="4" xfId="0" applyNumberFormat="1" applyFont="1" applyFill="1" applyBorder="1" applyAlignment="1" applyProtection="1">
      <alignment horizontal="center" vertical="center"/>
    </xf>
    <xf numFmtId="0" fontId="5" fillId="0" borderId="17" xfId="0" applyFont="1" applyFill="1" applyBorder="1" applyAlignment="1" applyProtection="1">
      <alignment horizontal="center" vertical="center" wrapText="1"/>
    </xf>
    <xf numFmtId="176" fontId="5" fillId="3" borderId="1" xfId="0" applyNumberFormat="1" applyFont="1" applyFill="1" applyBorder="1" applyAlignment="1" applyProtection="1">
      <alignment horizontal="center" vertical="center"/>
    </xf>
    <xf numFmtId="176" fontId="5" fillId="4" borderId="130" xfId="0" applyNumberFormat="1" applyFont="1" applyFill="1" applyBorder="1" applyAlignment="1" applyProtection="1">
      <alignment vertical="center"/>
      <protection locked="0"/>
    </xf>
    <xf numFmtId="0" fontId="5" fillId="0" borderId="15" xfId="0" applyFont="1" applyFill="1" applyBorder="1" applyAlignment="1" applyProtection="1">
      <alignment horizontal="center" vertical="center" wrapText="1"/>
    </xf>
    <xf numFmtId="0" fontId="5" fillId="3" borderId="76" xfId="0" applyFont="1" applyFill="1" applyBorder="1" applyAlignment="1" applyProtection="1">
      <alignment vertical="center"/>
    </xf>
    <xf numFmtId="178" fontId="5" fillId="3" borderId="15" xfId="0" applyNumberFormat="1" applyFont="1" applyFill="1" applyBorder="1" applyAlignment="1" applyProtection="1">
      <alignment vertical="center"/>
      <protection locked="0"/>
    </xf>
    <xf numFmtId="176" fontId="5" fillId="3" borderId="137" xfId="0" applyNumberFormat="1" applyFont="1" applyFill="1" applyBorder="1" applyAlignment="1" applyProtection="1">
      <alignment horizontal="center" vertical="center"/>
    </xf>
    <xf numFmtId="176" fontId="5" fillId="3" borderId="131" xfId="0" applyNumberFormat="1" applyFont="1" applyFill="1" applyBorder="1" applyAlignment="1" applyProtection="1">
      <alignment vertical="center"/>
    </xf>
    <xf numFmtId="176" fontId="5" fillId="0" borderId="129" xfId="0" applyNumberFormat="1" applyFont="1" applyFill="1" applyBorder="1" applyAlignment="1" applyProtection="1">
      <alignment vertical="center"/>
      <protection locked="0"/>
    </xf>
    <xf numFmtId="176" fontId="5" fillId="4" borderId="104" xfId="0" applyNumberFormat="1" applyFont="1" applyFill="1" applyBorder="1" applyAlignment="1" applyProtection="1">
      <alignment vertical="center"/>
      <protection locked="0"/>
    </xf>
    <xf numFmtId="0" fontId="5" fillId="0" borderId="0" xfId="0" applyFont="1" applyAlignment="1" applyProtection="1">
      <alignment vertical="center"/>
    </xf>
    <xf numFmtId="176" fontId="5" fillId="4" borderId="38" xfId="0" applyNumberFormat="1" applyFont="1" applyFill="1" applyBorder="1" applyAlignment="1" applyProtection="1">
      <alignment vertical="center"/>
    </xf>
    <xf numFmtId="176" fontId="5" fillId="0" borderId="34" xfId="0" applyNumberFormat="1" applyFont="1" applyBorder="1" applyAlignment="1" applyProtection="1">
      <alignment vertical="center"/>
    </xf>
    <xf numFmtId="0" fontId="5" fillId="2" borderId="69" xfId="0" applyFont="1" applyFill="1" applyBorder="1" applyAlignment="1" applyProtection="1">
      <alignment horizontal="center" vertical="center"/>
    </xf>
    <xf numFmtId="176" fontId="5" fillId="0" borderId="36" xfId="0" applyNumberFormat="1" applyFont="1" applyBorder="1" applyAlignment="1" applyProtection="1">
      <alignment horizontal="center" vertical="center"/>
    </xf>
    <xf numFmtId="176" fontId="5" fillId="0" borderId="56" xfId="0" applyNumberFormat="1" applyFont="1" applyFill="1" applyBorder="1" applyAlignment="1" applyProtection="1">
      <alignment vertical="center"/>
    </xf>
    <xf numFmtId="176" fontId="5" fillId="0" borderId="74" xfId="0" applyNumberFormat="1" applyFont="1" applyFill="1" applyBorder="1" applyAlignment="1" applyProtection="1">
      <alignment vertical="center"/>
    </xf>
    <xf numFmtId="0" fontId="5" fillId="0" borderId="79" xfId="0" applyFont="1" applyBorder="1" applyAlignment="1" applyProtection="1">
      <alignment horizontal="center" vertical="center"/>
    </xf>
    <xf numFmtId="0" fontId="5" fillId="0" borderId="84" xfId="0" applyFont="1" applyBorder="1" applyAlignment="1" applyProtection="1">
      <alignment horizontal="center" vertical="center"/>
    </xf>
    <xf numFmtId="0" fontId="5" fillId="0" borderId="81" xfId="0" applyFont="1" applyBorder="1" applyAlignment="1" applyProtection="1">
      <alignment horizontal="center" vertical="center"/>
    </xf>
    <xf numFmtId="0" fontId="5" fillId="0" borderId="2" xfId="0" applyFont="1" applyBorder="1" applyAlignment="1" applyProtection="1">
      <alignment horizontal="center" vertical="center" wrapText="1"/>
    </xf>
    <xf numFmtId="0" fontId="5" fillId="0" borderId="4" xfId="0" applyFont="1" applyBorder="1" applyAlignment="1" applyProtection="1">
      <alignment horizontal="center" vertical="center"/>
    </xf>
    <xf numFmtId="176" fontId="5" fillId="0" borderId="121" xfId="0" applyNumberFormat="1" applyFont="1" applyFill="1" applyBorder="1" applyAlignment="1" applyProtection="1">
      <alignment vertical="center"/>
    </xf>
    <xf numFmtId="176" fontId="5" fillId="0" borderId="122" xfId="0" applyNumberFormat="1" applyFont="1" applyFill="1" applyBorder="1" applyAlignment="1" applyProtection="1">
      <alignment vertical="center"/>
    </xf>
    <xf numFmtId="176" fontId="5" fillId="0" borderId="55" xfId="0" applyNumberFormat="1" applyFont="1" applyFill="1" applyBorder="1" applyAlignment="1" applyProtection="1">
      <alignment vertical="center"/>
    </xf>
    <xf numFmtId="176" fontId="5" fillId="0" borderId="72" xfId="0" applyNumberFormat="1" applyFont="1" applyFill="1" applyBorder="1" applyAlignment="1" applyProtection="1">
      <alignment vertical="center"/>
    </xf>
    <xf numFmtId="49" fontId="5" fillId="0" borderId="69" xfId="0" applyNumberFormat="1" applyFont="1" applyBorder="1" applyAlignment="1" applyProtection="1">
      <alignment horizontal="center" vertical="center"/>
    </xf>
    <xf numFmtId="49" fontId="5" fillId="0" borderId="71" xfId="0" applyNumberFormat="1" applyFont="1" applyBorder="1" applyAlignment="1" applyProtection="1">
      <alignment horizontal="center" vertical="center"/>
    </xf>
    <xf numFmtId="176" fontId="5" fillId="0" borderId="57" xfId="0" applyNumberFormat="1" applyFont="1" applyFill="1" applyBorder="1" applyAlignment="1" applyProtection="1">
      <alignment vertical="center"/>
    </xf>
    <xf numFmtId="176" fontId="5" fillId="0" borderId="73" xfId="0" applyNumberFormat="1" applyFont="1" applyFill="1" applyBorder="1" applyAlignment="1" applyProtection="1">
      <alignment vertical="center"/>
    </xf>
    <xf numFmtId="176" fontId="5" fillId="3" borderId="22" xfId="0" applyNumberFormat="1" applyFont="1" applyFill="1" applyBorder="1" applyAlignment="1" applyProtection="1">
      <alignment vertical="center"/>
      <protection locked="0"/>
    </xf>
    <xf numFmtId="176" fontId="5" fillId="3" borderId="7" xfId="0" applyNumberFormat="1" applyFont="1" applyFill="1" applyBorder="1" applyAlignment="1" applyProtection="1">
      <alignment vertical="center"/>
      <protection locked="0"/>
    </xf>
    <xf numFmtId="0" fontId="5" fillId="0" borderId="0" xfId="0" applyFont="1" applyAlignment="1" applyProtection="1">
      <alignment vertical="center"/>
    </xf>
    <xf numFmtId="0" fontId="5" fillId="5" borderId="2" xfId="0" applyFont="1" applyFill="1" applyBorder="1" applyAlignment="1" applyProtection="1">
      <alignment horizontal="center" vertical="center" wrapText="1"/>
    </xf>
    <xf numFmtId="0" fontId="5" fillId="5" borderId="3" xfId="0" applyFont="1" applyFill="1" applyBorder="1" applyAlignment="1" applyProtection="1">
      <alignment horizontal="center" vertical="center" wrapText="1"/>
    </xf>
    <xf numFmtId="0" fontId="5" fillId="5" borderId="4"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176" fontId="5" fillId="0" borderId="22" xfId="0" applyNumberFormat="1" applyFont="1" applyFill="1" applyBorder="1" applyAlignment="1" applyProtection="1">
      <alignment vertical="center"/>
    </xf>
    <xf numFmtId="176" fontId="5" fillId="0" borderId="7" xfId="0" applyNumberFormat="1" applyFont="1" applyFill="1" applyBorder="1" applyAlignment="1" applyProtection="1">
      <alignment vertical="center"/>
    </xf>
    <xf numFmtId="176" fontId="5" fillId="0" borderId="57" xfId="0" applyNumberFormat="1" applyFont="1" applyFill="1" applyBorder="1" applyAlignment="1" applyProtection="1">
      <alignment vertical="center"/>
      <protection locked="0"/>
    </xf>
    <xf numFmtId="176" fontId="5" fillId="0" borderId="56" xfId="0" applyNumberFormat="1" applyFont="1" applyFill="1" applyBorder="1" applyAlignment="1" applyProtection="1">
      <alignment vertical="center"/>
      <protection locked="0"/>
    </xf>
    <xf numFmtId="176" fontId="5" fillId="0" borderId="19" xfId="0" applyNumberFormat="1" applyFont="1" applyFill="1" applyBorder="1" applyAlignment="1" applyProtection="1">
      <alignment horizontal="center" vertical="center"/>
    </xf>
    <xf numFmtId="176" fontId="5" fillId="0" borderId="21" xfId="0" applyNumberFormat="1" applyFont="1" applyFill="1" applyBorder="1" applyAlignment="1" applyProtection="1">
      <alignment horizontal="center" vertical="center"/>
    </xf>
    <xf numFmtId="176" fontId="5" fillId="0" borderId="45" xfId="0" applyNumberFormat="1" applyFont="1" applyFill="1" applyBorder="1" applyAlignment="1" applyProtection="1">
      <alignment vertical="center"/>
    </xf>
    <xf numFmtId="176" fontId="5" fillId="0" borderId="53" xfId="0" applyNumberFormat="1" applyFont="1" applyFill="1" applyBorder="1" applyAlignment="1" applyProtection="1">
      <alignment vertical="center"/>
    </xf>
    <xf numFmtId="176" fontId="5" fillId="0" borderId="20" xfId="0" applyNumberFormat="1" applyFont="1" applyFill="1" applyBorder="1" applyAlignment="1" applyProtection="1">
      <alignment horizontal="center" vertical="center"/>
    </xf>
    <xf numFmtId="176" fontId="5" fillId="0" borderId="9" xfId="0" applyNumberFormat="1" applyFont="1" applyFill="1" applyBorder="1" applyAlignment="1" applyProtection="1">
      <alignment vertical="center"/>
    </xf>
    <xf numFmtId="176" fontId="5" fillId="0" borderId="40" xfId="0" applyNumberFormat="1" applyFont="1" applyFill="1" applyBorder="1" applyAlignment="1" applyProtection="1">
      <alignment vertical="center"/>
    </xf>
    <xf numFmtId="176" fontId="5" fillId="0" borderId="11" xfId="0" applyNumberFormat="1" applyFont="1" applyFill="1" applyBorder="1" applyAlignment="1" applyProtection="1">
      <alignment vertical="center"/>
    </xf>
    <xf numFmtId="176" fontId="5" fillId="0" borderId="0" xfId="0" applyNumberFormat="1" applyFont="1" applyFill="1" applyBorder="1" applyAlignment="1" applyProtection="1">
      <alignment vertical="center"/>
    </xf>
    <xf numFmtId="0" fontId="5" fillId="4" borderId="38" xfId="0" applyFont="1" applyFill="1" applyBorder="1" applyAlignment="1" applyProtection="1">
      <alignment horizontal="right" vertical="center"/>
    </xf>
    <xf numFmtId="0" fontId="5" fillId="4" borderId="37" xfId="0" applyFont="1" applyFill="1" applyBorder="1" applyAlignment="1" applyProtection="1">
      <alignment horizontal="right" vertical="center"/>
    </xf>
    <xf numFmtId="0" fontId="5" fillId="4" borderId="29" xfId="0" applyFont="1" applyFill="1" applyBorder="1" applyAlignment="1" applyProtection="1">
      <alignment horizontal="right" vertical="center"/>
    </xf>
    <xf numFmtId="176" fontId="5" fillId="4" borderId="38" xfId="0" applyNumberFormat="1" applyFont="1" applyFill="1" applyBorder="1" applyAlignment="1" applyProtection="1">
      <alignment vertical="center"/>
    </xf>
    <xf numFmtId="176" fontId="5" fillId="4" borderId="37" xfId="0" applyNumberFormat="1" applyFont="1" applyFill="1" applyBorder="1" applyAlignment="1" applyProtection="1">
      <alignment vertical="center"/>
    </xf>
    <xf numFmtId="0" fontId="5" fillId="0" borderId="2" xfId="0" applyFont="1" applyFill="1" applyBorder="1" applyAlignment="1" applyProtection="1">
      <alignment horizontal="right" vertical="center"/>
    </xf>
    <xf numFmtId="0" fontId="5" fillId="0" borderId="123" xfId="0" applyFont="1" applyFill="1" applyBorder="1" applyAlignment="1" applyProtection="1">
      <alignment horizontal="right" vertical="center"/>
    </xf>
    <xf numFmtId="0" fontId="5" fillId="0" borderId="4" xfId="0" applyFont="1" applyFill="1" applyBorder="1" applyAlignment="1" applyProtection="1">
      <alignment horizontal="right" vertical="center"/>
    </xf>
    <xf numFmtId="0" fontId="5" fillId="0" borderId="125" xfId="0" applyFont="1" applyFill="1" applyBorder="1" applyAlignment="1" applyProtection="1">
      <alignment horizontal="right" vertical="center"/>
    </xf>
    <xf numFmtId="0" fontId="5" fillId="0" borderId="124" xfId="0" applyFont="1" applyBorder="1" applyAlignment="1" applyProtection="1">
      <alignment horizontal="center" vertical="center"/>
    </xf>
    <xf numFmtId="0" fontId="5" fillId="0" borderId="126" xfId="0" applyFont="1" applyBorder="1" applyAlignment="1" applyProtection="1">
      <alignment horizontal="center" vertical="center"/>
    </xf>
    <xf numFmtId="0" fontId="5" fillId="5" borderId="8" xfId="0" applyFont="1" applyFill="1" applyBorder="1" applyAlignment="1" applyProtection="1">
      <alignment vertical="center"/>
    </xf>
    <xf numFmtId="0" fontId="5" fillId="5" borderId="9" xfId="0" applyFont="1" applyFill="1" applyBorder="1" applyAlignment="1" applyProtection="1">
      <alignment vertical="center"/>
    </xf>
    <xf numFmtId="0" fontId="5" fillId="5" borderId="5" xfId="0" applyFont="1" applyFill="1" applyBorder="1" applyAlignment="1" applyProtection="1">
      <alignment vertical="center"/>
    </xf>
    <xf numFmtId="0" fontId="5" fillId="5" borderId="10" xfId="0" applyFont="1" applyFill="1" applyBorder="1" applyAlignment="1" applyProtection="1">
      <alignment vertical="center"/>
    </xf>
    <xf numFmtId="0" fontId="5" fillId="5" borderId="11" xfId="0" applyFont="1" applyFill="1" applyBorder="1" applyAlignment="1" applyProtection="1">
      <alignment vertical="center"/>
    </xf>
    <xf numFmtId="0" fontId="5" fillId="5" borderId="12" xfId="0" applyFont="1" applyFill="1" applyBorder="1" applyAlignment="1" applyProtection="1">
      <alignment vertical="center"/>
    </xf>
    <xf numFmtId="0" fontId="5" fillId="5" borderId="67" xfId="0" applyFont="1" applyFill="1" applyBorder="1" applyAlignment="1" applyProtection="1">
      <alignment vertical="center" wrapText="1"/>
    </xf>
    <xf numFmtId="0" fontId="5" fillId="5" borderId="69" xfId="0" applyFont="1" applyFill="1" applyBorder="1" applyAlignment="1" applyProtection="1">
      <alignment vertical="center" wrapText="1"/>
    </xf>
    <xf numFmtId="0" fontId="5" fillId="5" borderId="70" xfId="0" applyFont="1" applyFill="1" applyBorder="1" applyAlignment="1" applyProtection="1">
      <alignment vertical="center" wrapText="1"/>
    </xf>
    <xf numFmtId="0" fontId="5" fillId="5" borderId="71" xfId="0" applyFont="1" applyFill="1" applyBorder="1" applyAlignment="1" applyProtection="1">
      <alignment vertical="center" wrapText="1"/>
    </xf>
    <xf numFmtId="0" fontId="5" fillId="0" borderId="9" xfId="0" applyFont="1" applyFill="1" applyBorder="1" applyAlignment="1" applyProtection="1">
      <alignment horizontal="right" vertical="center" wrapText="1"/>
    </xf>
    <xf numFmtId="0" fontId="5" fillId="0" borderId="19" xfId="0" applyFont="1" applyFill="1" applyBorder="1" applyAlignment="1" applyProtection="1">
      <alignment horizontal="right" vertical="center" wrapText="1"/>
    </xf>
    <xf numFmtId="0" fontId="5" fillId="0" borderId="11" xfId="0" applyFont="1" applyFill="1" applyBorder="1" applyAlignment="1" applyProtection="1">
      <alignment horizontal="right" vertical="center" wrapText="1"/>
    </xf>
    <xf numFmtId="0" fontId="5" fillId="0" borderId="21" xfId="0" applyFont="1" applyFill="1" applyBorder="1" applyAlignment="1" applyProtection="1">
      <alignment horizontal="right" vertical="center" wrapText="1"/>
    </xf>
    <xf numFmtId="0" fontId="5" fillId="0" borderId="1" xfId="0" applyFont="1" applyBorder="1" applyAlignment="1" applyProtection="1">
      <alignment horizontal="right" vertical="center" wrapText="1"/>
    </xf>
    <xf numFmtId="0" fontId="5" fillId="0" borderId="120" xfId="0" applyFont="1" applyBorder="1" applyAlignment="1" applyProtection="1">
      <alignment horizontal="right" vertical="center" wrapText="1"/>
    </xf>
    <xf numFmtId="0" fontId="6" fillId="0" borderId="0" xfId="0" applyFont="1" applyAlignment="1" applyProtection="1">
      <alignment vertical="center"/>
    </xf>
    <xf numFmtId="0" fontId="5" fillId="2" borderId="43" xfId="0" applyFont="1" applyFill="1" applyBorder="1" applyAlignment="1" applyProtection="1">
      <alignment horizontal="center" vertical="center"/>
    </xf>
    <xf numFmtId="0" fontId="5" fillId="2" borderId="42" xfId="0" applyFont="1" applyFill="1" applyBorder="1" applyAlignment="1" applyProtection="1">
      <alignment horizontal="center" vertical="center"/>
    </xf>
    <xf numFmtId="0" fontId="5" fillId="2" borderId="41" xfId="0" applyFont="1" applyFill="1" applyBorder="1" applyAlignment="1" applyProtection="1">
      <alignment horizontal="center" vertical="center"/>
    </xf>
    <xf numFmtId="0" fontId="5" fillId="2" borderId="44" xfId="0" applyFont="1" applyFill="1" applyBorder="1" applyAlignment="1" applyProtection="1">
      <alignment horizontal="center" vertical="center"/>
    </xf>
    <xf numFmtId="0" fontId="6" fillId="0" borderId="0" xfId="0" applyFont="1" applyAlignment="1" applyProtection="1">
      <alignment horizontal="center" vertical="center"/>
    </xf>
    <xf numFmtId="176" fontId="5" fillId="2" borderId="43" xfId="0" applyNumberFormat="1" applyFont="1" applyFill="1" applyBorder="1" applyAlignment="1" applyProtection="1">
      <alignment horizontal="center" vertical="center"/>
    </xf>
    <xf numFmtId="176" fontId="5" fillId="2" borderId="58" xfId="0" applyNumberFormat="1" applyFont="1" applyFill="1" applyBorder="1" applyAlignment="1" applyProtection="1">
      <alignment horizontal="center" vertical="center"/>
    </xf>
    <xf numFmtId="176" fontId="5" fillId="2" borderId="44" xfId="0" applyNumberFormat="1" applyFont="1" applyFill="1" applyBorder="1" applyAlignment="1" applyProtection="1">
      <alignment horizontal="center" vertical="center"/>
    </xf>
    <xf numFmtId="0" fontId="5" fillId="2" borderId="32" xfId="0" applyFont="1" applyFill="1" applyBorder="1" applyAlignment="1" applyProtection="1">
      <alignment horizontal="center" vertical="center"/>
    </xf>
    <xf numFmtId="0" fontId="5" fillId="0" borderId="3" xfId="0" applyFont="1" applyBorder="1" applyAlignment="1" applyProtection="1">
      <alignment horizontal="center" vertical="center" wrapText="1"/>
    </xf>
    <xf numFmtId="0" fontId="5" fillId="0" borderId="3" xfId="0" applyFont="1" applyBorder="1" applyAlignment="1" applyProtection="1">
      <alignment horizontal="center" vertical="center"/>
    </xf>
    <xf numFmtId="0" fontId="5" fillId="5" borderId="3" xfId="0" applyFont="1" applyFill="1" applyBorder="1" applyAlignment="1" applyProtection="1">
      <alignment vertical="center" wrapText="1"/>
    </xf>
    <xf numFmtId="0" fontId="5" fillId="5" borderId="4" xfId="0" applyFont="1" applyFill="1" applyBorder="1" applyAlignment="1" applyProtection="1">
      <alignment vertical="center" wrapText="1"/>
    </xf>
    <xf numFmtId="0" fontId="5" fillId="4" borderId="44" xfId="0" applyFont="1" applyFill="1" applyBorder="1" applyAlignment="1" applyProtection="1">
      <alignment horizontal="center" vertical="center"/>
    </xf>
    <xf numFmtId="0" fontId="5" fillId="4" borderId="36" xfId="0" applyFont="1" applyFill="1" applyBorder="1" applyAlignment="1" applyProtection="1">
      <alignment horizontal="center" vertical="center"/>
    </xf>
    <xf numFmtId="176" fontId="5" fillId="4" borderId="41" xfId="0" applyNumberFormat="1" applyFont="1" applyFill="1" applyBorder="1" applyAlignment="1" applyProtection="1">
      <alignment vertical="center"/>
    </xf>
    <xf numFmtId="176" fontId="5" fillId="4" borderId="46" xfId="0" applyNumberFormat="1" applyFont="1" applyFill="1" applyBorder="1" applyAlignment="1" applyProtection="1">
      <alignment vertical="center"/>
    </xf>
    <xf numFmtId="176" fontId="5" fillId="0" borderId="43" xfId="0" applyNumberFormat="1" applyFont="1" applyBorder="1" applyAlignment="1" applyProtection="1">
      <alignment vertical="center"/>
    </xf>
    <xf numFmtId="176" fontId="5" fillId="0" borderId="58" xfId="0" applyNumberFormat="1" applyFont="1" applyBorder="1" applyAlignment="1" applyProtection="1">
      <alignment vertical="center"/>
    </xf>
    <xf numFmtId="176" fontId="5" fillId="0" borderId="33" xfId="0" applyNumberFormat="1" applyFont="1" applyBorder="1" applyAlignment="1" applyProtection="1">
      <alignment vertical="center"/>
    </xf>
    <xf numFmtId="176" fontId="5" fillId="0" borderId="34" xfId="0" applyNumberFormat="1" applyFont="1" applyBorder="1" applyAlignment="1" applyProtection="1">
      <alignment vertical="center"/>
    </xf>
    <xf numFmtId="0" fontId="5" fillId="2" borderId="85" xfId="0" applyFont="1" applyFill="1" applyBorder="1" applyAlignment="1" applyProtection="1">
      <alignment horizontal="center" vertical="center"/>
    </xf>
    <xf numFmtId="0" fontId="5" fillId="2" borderId="69" xfId="0" applyFont="1" applyFill="1" applyBorder="1" applyAlignment="1" applyProtection="1">
      <alignment horizontal="center" vertical="center"/>
    </xf>
    <xf numFmtId="0" fontId="5" fillId="2" borderId="58" xfId="0" applyFont="1" applyFill="1" applyBorder="1" applyAlignment="1" applyProtection="1">
      <alignment horizontal="center" vertical="center"/>
    </xf>
    <xf numFmtId="0" fontId="5" fillId="5" borderId="3" xfId="0" applyFont="1" applyFill="1" applyBorder="1" applyAlignment="1" applyProtection="1">
      <alignment vertical="center"/>
    </xf>
    <xf numFmtId="0" fontId="5" fillId="5" borderId="4" xfId="0" applyFont="1" applyFill="1" applyBorder="1" applyAlignment="1" applyProtection="1">
      <alignment vertical="center"/>
    </xf>
    <xf numFmtId="176" fontId="5" fillId="0" borderId="22" xfId="0" applyNumberFormat="1" applyFont="1" applyFill="1" applyBorder="1" applyAlignment="1" applyProtection="1">
      <alignment horizontal="right" vertical="center"/>
    </xf>
    <xf numFmtId="176" fontId="5" fillId="0" borderId="7" xfId="0" applyNumberFormat="1" applyFont="1" applyFill="1" applyBorder="1" applyAlignment="1" applyProtection="1">
      <alignment horizontal="right" vertical="center"/>
    </xf>
    <xf numFmtId="176" fontId="5" fillId="0" borderId="44" xfId="0" applyNumberFormat="1" applyFont="1" applyBorder="1" applyAlignment="1" applyProtection="1">
      <alignment horizontal="center" vertical="center"/>
    </xf>
    <xf numFmtId="176" fontId="5" fillId="0" borderId="36" xfId="0" applyNumberFormat="1" applyFont="1" applyBorder="1" applyAlignment="1" applyProtection="1">
      <alignment horizontal="center" vertical="center"/>
    </xf>
    <xf numFmtId="0" fontId="5" fillId="5" borderId="1" xfId="0" applyFont="1" applyFill="1" applyBorder="1" applyAlignment="1" applyProtection="1">
      <alignment horizontal="center" vertical="center" wrapText="1"/>
    </xf>
    <xf numFmtId="0" fontId="5" fillId="5" borderId="8" xfId="0" applyFont="1" applyFill="1" applyBorder="1" applyAlignment="1" applyProtection="1">
      <alignment vertical="center" wrapText="1"/>
    </xf>
    <xf numFmtId="0" fontId="5" fillId="5" borderId="13" xfId="0" applyFont="1" applyFill="1" applyBorder="1" applyAlignment="1" applyProtection="1">
      <alignment vertical="center" wrapText="1"/>
    </xf>
    <xf numFmtId="0" fontId="5" fillId="5" borderId="10" xfId="0" applyFont="1" applyFill="1" applyBorder="1" applyAlignment="1" applyProtection="1">
      <alignment vertical="center" wrapText="1"/>
    </xf>
    <xf numFmtId="0" fontId="5" fillId="5" borderId="1" xfId="0" applyFont="1" applyFill="1" applyBorder="1" applyAlignment="1" applyProtection="1">
      <alignment vertical="center"/>
    </xf>
    <xf numFmtId="0" fontId="5" fillId="5" borderId="2" xfId="0" applyFont="1" applyFill="1" applyBorder="1" applyAlignment="1" applyProtection="1">
      <alignment vertical="center"/>
    </xf>
    <xf numFmtId="176" fontId="5" fillId="0" borderId="6" xfId="0" applyNumberFormat="1" applyFont="1" applyBorder="1" applyAlignment="1" applyProtection="1">
      <alignment vertical="center"/>
    </xf>
    <xf numFmtId="176" fontId="5" fillId="0" borderId="7" xfId="0" applyNumberFormat="1" applyFont="1" applyBorder="1" applyAlignment="1" applyProtection="1">
      <alignment vertical="center"/>
    </xf>
    <xf numFmtId="176" fontId="5" fillId="0" borderId="77" xfId="0" applyNumberFormat="1" applyFont="1" applyBorder="1" applyAlignment="1" applyProtection="1">
      <alignment vertical="center"/>
    </xf>
    <xf numFmtId="0" fontId="5" fillId="5" borderId="6" xfId="0" applyFont="1" applyFill="1" applyBorder="1" applyAlignment="1" applyProtection="1">
      <alignment vertical="center"/>
    </xf>
    <xf numFmtId="0" fontId="5" fillId="5" borderId="77" xfId="0" applyFont="1" applyFill="1" applyBorder="1" applyAlignment="1" applyProtection="1">
      <alignment vertical="center"/>
    </xf>
    <xf numFmtId="176" fontId="5" fillId="0" borderId="54" xfId="0" applyNumberFormat="1" applyFont="1" applyFill="1" applyBorder="1" applyAlignment="1" applyProtection="1">
      <alignment vertical="center"/>
      <protection locked="0"/>
    </xf>
    <xf numFmtId="176" fontId="5" fillId="0" borderId="134" xfId="0" applyNumberFormat="1" applyFont="1" applyFill="1" applyBorder="1" applyAlignment="1" applyProtection="1">
      <alignment vertical="center"/>
      <protection locked="0"/>
    </xf>
    <xf numFmtId="176" fontId="5" fillId="0" borderId="44" xfId="0" applyNumberFormat="1" applyFont="1" applyFill="1" applyBorder="1" applyAlignment="1" applyProtection="1">
      <alignment horizontal="center" vertical="center"/>
    </xf>
    <xf numFmtId="0" fontId="5" fillId="5" borderId="75" xfId="0" applyFont="1" applyFill="1" applyBorder="1" applyAlignment="1" applyProtection="1">
      <alignment vertical="center"/>
    </xf>
    <xf numFmtId="0" fontId="5" fillId="5" borderId="31" xfId="0" applyFont="1" applyFill="1" applyBorder="1" applyAlignment="1" applyProtection="1">
      <alignment vertical="center"/>
    </xf>
    <xf numFmtId="0" fontId="5" fillId="5" borderId="76" xfId="0" applyFont="1" applyFill="1" applyBorder="1" applyAlignment="1" applyProtection="1">
      <alignment vertical="center"/>
    </xf>
    <xf numFmtId="0" fontId="5" fillId="5" borderId="23" xfId="0" applyFont="1" applyFill="1" applyBorder="1" applyAlignment="1" applyProtection="1">
      <alignment vertical="center"/>
    </xf>
    <xf numFmtId="0" fontId="5" fillId="5" borderId="24" xfId="0" applyFont="1" applyFill="1" applyBorder="1" applyAlignment="1" applyProtection="1">
      <alignment vertical="center"/>
    </xf>
    <xf numFmtId="0" fontId="5" fillId="5" borderId="68" xfId="0" applyFont="1" applyFill="1" applyBorder="1" applyAlignment="1" applyProtection="1">
      <alignment vertical="center"/>
    </xf>
    <xf numFmtId="0" fontId="5" fillId="0" borderId="59" xfId="0" applyFont="1" applyFill="1" applyBorder="1" applyAlignment="1" applyProtection="1">
      <alignment horizontal="right" vertical="center"/>
    </xf>
    <xf numFmtId="0" fontId="5" fillId="0" borderId="31" xfId="0" applyFont="1" applyFill="1" applyBorder="1" applyAlignment="1" applyProtection="1">
      <alignment horizontal="right" vertical="center"/>
    </xf>
    <xf numFmtId="0" fontId="5" fillId="0" borderId="16" xfId="0" applyFont="1" applyFill="1" applyBorder="1" applyAlignment="1" applyProtection="1">
      <alignment horizontal="right" vertical="center"/>
    </xf>
    <xf numFmtId="0" fontId="5" fillId="0" borderId="60" xfId="0" applyFont="1" applyFill="1" applyBorder="1" applyAlignment="1" applyProtection="1">
      <alignment horizontal="right" vertical="center"/>
    </xf>
    <xf numFmtId="0" fontId="5" fillId="0" borderId="24" xfId="0" applyFont="1" applyFill="1" applyBorder="1" applyAlignment="1" applyProtection="1">
      <alignment horizontal="right" vertical="center"/>
    </xf>
    <xf numFmtId="0" fontId="5" fillId="0" borderId="25" xfId="0" applyFont="1" applyFill="1" applyBorder="1" applyAlignment="1" applyProtection="1">
      <alignment horizontal="right" vertical="center"/>
    </xf>
    <xf numFmtId="0" fontId="5" fillId="0" borderId="6" xfId="0" applyFont="1" applyFill="1" applyBorder="1" applyAlignment="1" applyProtection="1">
      <alignment horizontal="right" vertical="center"/>
    </xf>
    <xf numFmtId="0" fontId="5" fillId="0" borderId="7" xfId="0" applyFont="1" applyFill="1" applyBorder="1" applyAlignment="1" applyProtection="1">
      <alignment horizontal="right" vertical="center"/>
    </xf>
    <xf numFmtId="0" fontId="5" fillId="0" borderId="18" xfId="0" applyFont="1" applyFill="1" applyBorder="1" applyAlignment="1" applyProtection="1">
      <alignment horizontal="right" vertical="center"/>
    </xf>
    <xf numFmtId="0" fontId="5" fillId="5" borderId="58" xfId="0" applyFont="1" applyFill="1" applyBorder="1" applyAlignment="1" applyProtection="1">
      <alignment vertical="center"/>
    </xf>
    <xf numFmtId="0" fontId="5" fillId="5" borderId="42" xfId="0" applyFont="1" applyFill="1" applyBorder="1" applyAlignment="1" applyProtection="1">
      <alignment vertical="center"/>
    </xf>
    <xf numFmtId="176" fontId="5" fillId="0" borderId="36" xfId="0" applyNumberFormat="1" applyFont="1" applyFill="1" applyBorder="1" applyAlignment="1" applyProtection="1">
      <alignment horizontal="center" vertical="center"/>
    </xf>
    <xf numFmtId="176" fontId="5" fillId="0" borderId="53" xfId="0" applyNumberFormat="1" applyFont="1" applyFill="1" applyBorder="1" applyAlignment="1" applyProtection="1">
      <alignment vertical="center"/>
      <protection locked="0"/>
    </xf>
    <xf numFmtId="176" fontId="5" fillId="0" borderId="46" xfId="0" applyNumberFormat="1" applyFont="1" applyFill="1" applyBorder="1" applyAlignment="1" applyProtection="1">
      <alignment vertical="center"/>
      <protection locked="0"/>
    </xf>
    <xf numFmtId="176" fontId="5" fillId="0" borderId="59" xfId="0" applyNumberFormat="1" applyFont="1" applyBorder="1" applyAlignment="1" applyProtection="1">
      <alignment vertical="center"/>
    </xf>
    <xf numFmtId="0" fontId="5" fillId="0" borderId="76" xfId="0" applyFont="1" applyBorder="1" applyAlignment="1" applyProtection="1">
      <alignment horizontal="center" vertical="center"/>
    </xf>
    <xf numFmtId="0" fontId="5" fillId="0" borderId="77" xfId="0" applyFont="1" applyBorder="1" applyAlignment="1" applyProtection="1">
      <alignment horizontal="center" vertical="center"/>
    </xf>
    <xf numFmtId="176" fontId="5" fillId="0" borderId="60" xfId="0" applyNumberFormat="1" applyFont="1" applyBorder="1" applyAlignment="1" applyProtection="1">
      <alignment vertical="center"/>
    </xf>
    <xf numFmtId="0" fontId="5" fillId="0" borderId="68" xfId="0" applyFont="1" applyBorder="1" applyAlignment="1" applyProtection="1">
      <alignment horizontal="center" vertical="center"/>
    </xf>
    <xf numFmtId="177" fontId="5" fillId="0" borderId="15" xfId="0" applyNumberFormat="1" applyFont="1" applyBorder="1" applyAlignment="1" applyProtection="1">
      <alignment horizontal="center" vertical="center"/>
    </xf>
    <xf numFmtId="177" fontId="5" fillId="0" borderId="17" xfId="0" applyNumberFormat="1" applyFont="1" applyBorder="1" applyAlignment="1" applyProtection="1">
      <alignment horizontal="center" vertical="center"/>
    </xf>
    <xf numFmtId="177" fontId="5" fillId="0" borderId="128" xfId="0" applyNumberFormat="1" applyFont="1" applyBorder="1" applyAlignment="1" applyProtection="1">
      <alignment horizontal="center" vertical="center"/>
    </xf>
    <xf numFmtId="0" fontId="5" fillId="0" borderId="42" xfId="0" applyFont="1" applyBorder="1" applyAlignment="1" applyProtection="1">
      <alignment horizontal="center" vertical="center"/>
    </xf>
    <xf numFmtId="0" fontId="5" fillId="0" borderId="35" xfId="0" applyFont="1" applyBorder="1" applyAlignment="1" applyProtection="1">
      <alignment horizontal="center" vertical="center"/>
    </xf>
    <xf numFmtId="0" fontId="5" fillId="5" borderId="88" xfId="0" applyFont="1" applyFill="1" applyBorder="1" applyAlignment="1" applyProtection="1">
      <alignment horizontal="center" vertical="center" wrapText="1"/>
    </xf>
    <xf numFmtId="0" fontId="5" fillId="5" borderId="90" xfId="0" applyFont="1" applyFill="1" applyBorder="1" applyAlignment="1" applyProtection="1">
      <alignment horizontal="center" vertical="center" wrapText="1"/>
    </xf>
    <xf numFmtId="0" fontId="5" fillId="5" borderId="93" xfId="0" applyFont="1" applyFill="1" applyBorder="1" applyAlignment="1" applyProtection="1">
      <alignment horizontal="center" vertical="center" wrapText="1"/>
    </xf>
    <xf numFmtId="0" fontId="5" fillId="5" borderId="95" xfId="0" applyFont="1" applyFill="1" applyBorder="1" applyAlignment="1" applyProtection="1">
      <alignment horizontal="center" vertical="center" wrapText="1"/>
    </xf>
    <xf numFmtId="0" fontId="5" fillId="5" borderId="89" xfId="0" applyFont="1" applyFill="1" applyBorder="1" applyAlignment="1" applyProtection="1">
      <alignment horizontal="center" vertical="center" wrapText="1"/>
    </xf>
    <xf numFmtId="0" fontId="5" fillId="5" borderId="91" xfId="0" applyFont="1" applyFill="1" applyBorder="1" applyAlignment="1" applyProtection="1">
      <alignment horizontal="center" vertical="center" wrapText="1"/>
    </xf>
    <xf numFmtId="0" fontId="5" fillId="5" borderId="14" xfId="0" applyFont="1" applyFill="1" applyBorder="1" applyAlignment="1" applyProtection="1">
      <alignment horizontal="center" vertical="center" wrapText="1"/>
    </xf>
    <xf numFmtId="0" fontId="5" fillId="5" borderId="92" xfId="0" applyFont="1" applyFill="1" applyBorder="1" applyAlignment="1" applyProtection="1">
      <alignment horizontal="center" vertical="center" wrapText="1"/>
    </xf>
    <xf numFmtId="0" fontId="5" fillId="5" borderId="94" xfId="0" applyFont="1" applyFill="1" applyBorder="1" applyAlignment="1" applyProtection="1">
      <alignment horizontal="center" vertical="center" wrapText="1"/>
    </xf>
    <xf numFmtId="0" fontId="5" fillId="0" borderId="9" xfId="0" applyFont="1" applyFill="1" applyBorder="1" applyAlignment="1" applyProtection="1">
      <alignment horizontal="right" vertical="center"/>
    </xf>
    <xf numFmtId="0" fontId="5" fillId="0" borderId="19"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5" fillId="0" borderId="20" xfId="0" applyFont="1" applyFill="1" applyBorder="1" applyAlignment="1" applyProtection="1">
      <alignment horizontal="right" vertical="center"/>
    </xf>
    <xf numFmtId="0" fontId="5" fillId="0" borderId="34" xfId="0" applyFont="1" applyFill="1" applyBorder="1" applyAlignment="1" applyProtection="1">
      <alignment horizontal="right" vertical="center"/>
    </xf>
    <xf numFmtId="0" fontId="5" fillId="0" borderId="36" xfId="0" applyFont="1" applyFill="1" applyBorder="1" applyAlignment="1" applyProtection="1">
      <alignment horizontal="right" vertical="center"/>
    </xf>
    <xf numFmtId="0" fontId="5" fillId="5" borderId="88" xfId="0" applyFont="1" applyFill="1" applyBorder="1" applyAlignment="1" applyProtection="1">
      <alignment horizontal="center" vertical="center"/>
    </xf>
    <xf numFmtId="0" fontId="5" fillId="5" borderId="89" xfId="0" applyFont="1" applyFill="1" applyBorder="1" applyAlignment="1" applyProtection="1">
      <alignment horizontal="center" vertical="center"/>
    </xf>
    <xf numFmtId="0" fontId="5" fillId="5" borderId="90" xfId="0" applyFont="1" applyFill="1" applyBorder="1" applyAlignment="1" applyProtection="1">
      <alignment horizontal="center" vertical="center"/>
    </xf>
    <xf numFmtId="0" fontId="5" fillId="5" borderId="91" xfId="0" applyFont="1" applyFill="1" applyBorder="1" applyAlignment="1" applyProtection="1">
      <alignment horizontal="center" vertical="center"/>
    </xf>
    <xf numFmtId="0" fontId="5" fillId="5" borderId="14" xfId="0" applyFont="1" applyFill="1" applyBorder="1" applyAlignment="1" applyProtection="1">
      <alignment horizontal="center" vertical="center"/>
    </xf>
    <xf numFmtId="0" fontId="5" fillId="5" borderId="92" xfId="0" applyFont="1" applyFill="1" applyBorder="1" applyAlignment="1" applyProtection="1">
      <alignment horizontal="center" vertical="center"/>
    </xf>
    <xf numFmtId="0" fontId="5" fillId="5" borderId="132" xfId="0" applyFont="1" applyFill="1" applyBorder="1" applyAlignment="1" applyProtection="1">
      <alignment horizontal="center" vertical="center"/>
    </xf>
    <xf numFmtId="0" fontId="5" fillId="5" borderId="108" xfId="0" applyFont="1" applyFill="1" applyBorder="1" applyAlignment="1" applyProtection="1">
      <alignment horizontal="center" vertical="center"/>
    </xf>
    <xf numFmtId="0" fontId="5" fillId="5" borderId="133" xfId="0" applyFont="1" applyFill="1" applyBorder="1" applyAlignment="1" applyProtection="1">
      <alignment horizontal="center" vertical="center"/>
    </xf>
    <xf numFmtId="0" fontId="5" fillId="4" borderId="62" xfId="0" applyFont="1" applyFill="1" applyBorder="1" applyAlignment="1" applyProtection="1">
      <alignment horizontal="center" vertical="center"/>
    </xf>
    <xf numFmtId="0" fontId="5" fillId="4" borderId="61" xfId="0" applyFont="1" applyFill="1" applyBorder="1" applyAlignment="1" applyProtection="1">
      <alignment horizontal="center" vertical="center"/>
    </xf>
    <xf numFmtId="0" fontId="5" fillId="4" borderId="136" xfId="0" applyFont="1" applyFill="1" applyBorder="1" applyAlignment="1" applyProtection="1">
      <alignment horizontal="center" vertical="center"/>
    </xf>
    <xf numFmtId="176" fontId="5" fillId="0" borderId="105" xfId="0" applyNumberFormat="1" applyFont="1" applyFill="1" applyBorder="1" applyAlignment="1" applyProtection="1">
      <alignment horizontal="center" vertical="center"/>
      <protection locked="0"/>
    </xf>
    <xf numFmtId="176" fontId="5" fillId="0" borderId="14" xfId="0" applyNumberFormat="1" applyFont="1" applyFill="1" applyBorder="1" applyAlignment="1" applyProtection="1">
      <alignment horizontal="center" vertical="center"/>
      <protection locked="0"/>
    </xf>
    <xf numFmtId="176" fontId="5" fillId="0" borderId="106" xfId="0" applyNumberFormat="1" applyFont="1" applyFill="1" applyBorder="1" applyAlignment="1" applyProtection="1">
      <alignment horizontal="center" vertical="center"/>
      <protection locked="0"/>
    </xf>
    <xf numFmtId="176" fontId="5" fillId="0" borderId="107" xfId="0" applyNumberFormat="1" applyFont="1" applyFill="1" applyBorder="1" applyAlignment="1" applyProtection="1">
      <alignment horizontal="center" vertical="center"/>
      <protection locked="0"/>
    </xf>
    <xf numFmtId="176" fontId="5" fillId="0" borderId="108" xfId="0" applyNumberFormat="1" applyFont="1" applyFill="1" applyBorder="1" applyAlignment="1" applyProtection="1">
      <alignment horizontal="center" vertical="center"/>
      <protection locked="0"/>
    </xf>
    <xf numFmtId="176" fontId="5" fillId="0" borderId="109" xfId="0" applyNumberFormat="1" applyFont="1" applyFill="1" applyBorder="1" applyAlignment="1" applyProtection="1">
      <alignment horizontal="center" vertical="center"/>
      <protection locked="0"/>
    </xf>
    <xf numFmtId="49" fontId="5" fillId="0" borderId="112" xfId="0" applyNumberFormat="1" applyFont="1" applyBorder="1" applyAlignment="1" applyProtection="1">
      <alignment horizontal="center" vertical="center"/>
    </xf>
    <xf numFmtId="49" fontId="5" fillId="0" borderId="113" xfId="0" applyNumberFormat="1" applyFont="1" applyBorder="1" applyAlignment="1" applyProtection="1">
      <alignment horizontal="center" vertical="center"/>
    </xf>
    <xf numFmtId="49" fontId="5" fillId="0" borderId="114" xfId="0" applyNumberFormat="1" applyFont="1" applyBorder="1" applyAlignment="1" applyProtection="1">
      <alignment horizontal="center" vertical="center"/>
    </xf>
    <xf numFmtId="49" fontId="5" fillId="0" borderId="105" xfId="0" applyNumberFormat="1" applyFont="1" applyBorder="1" applyAlignment="1" applyProtection="1">
      <alignment horizontal="center" vertical="center"/>
    </xf>
    <xf numFmtId="49" fontId="5" fillId="0" borderId="14" xfId="0" applyNumberFormat="1" applyFont="1" applyBorder="1" applyAlignment="1" applyProtection="1">
      <alignment horizontal="center" vertical="center"/>
    </xf>
    <xf numFmtId="49" fontId="5" fillId="0" borderId="106" xfId="0" applyNumberFormat="1" applyFont="1" applyBorder="1" applyAlignment="1" applyProtection="1">
      <alignment horizontal="center" vertical="center"/>
    </xf>
    <xf numFmtId="49" fontId="5" fillId="0" borderId="107" xfId="0" applyNumberFormat="1" applyFont="1" applyBorder="1" applyAlignment="1" applyProtection="1">
      <alignment horizontal="center" vertical="center"/>
    </xf>
    <xf numFmtId="49" fontId="5" fillId="0" borderId="108" xfId="0" applyNumberFormat="1" applyFont="1" applyBorder="1" applyAlignment="1" applyProtection="1">
      <alignment horizontal="center" vertical="center"/>
    </xf>
    <xf numFmtId="49" fontId="5" fillId="0" borderId="109" xfId="0" applyNumberFormat="1" applyFont="1" applyBorder="1" applyAlignment="1" applyProtection="1">
      <alignment horizontal="center" vertical="center"/>
    </xf>
    <xf numFmtId="176" fontId="5" fillId="0" borderId="14" xfId="0" applyNumberFormat="1" applyFont="1" applyBorder="1" applyAlignment="1" applyProtection="1">
      <alignment horizontal="center" vertical="center"/>
    </xf>
    <xf numFmtId="176" fontId="5" fillId="0" borderId="106" xfId="0" applyNumberFormat="1" applyFont="1" applyBorder="1" applyAlignment="1" applyProtection="1">
      <alignment horizontal="center" vertical="center"/>
    </xf>
    <xf numFmtId="0" fontId="5" fillId="4" borderId="16" xfId="0" applyFont="1" applyFill="1" applyBorder="1" applyAlignment="1" applyProtection="1">
      <alignment horizontal="center" vertical="center"/>
    </xf>
    <xf numFmtId="0" fontId="5" fillId="4" borderId="18" xfId="0" applyFont="1" applyFill="1" applyBorder="1" applyAlignment="1" applyProtection="1">
      <alignment horizontal="center" vertical="center"/>
    </xf>
    <xf numFmtId="0" fontId="5" fillId="4" borderId="25" xfId="0" applyFont="1" applyFill="1" applyBorder="1" applyAlignment="1" applyProtection="1">
      <alignment horizontal="center" vertical="center"/>
    </xf>
    <xf numFmtId="176" fontId="5" fillId="4" borderId="75" xfId="0" applyNumberFormat="1" applyFont="1" applyFill="1" applyBorder="1" applyAlignment="1" applyProtection="1">
      <alignment vertical="center"/>
    </xf>
    <xf numFmtId="176" fontId="5" fillId="4" borderId="22" xfId="0" applyNumberFormat="1" applyFont="1" applyFill="1" applyBorder="1" applyAlignment="1" applyProtection="1">
      <alignment vertical="center"/>
    </xf>
    <xf numFmtId="176" fontId="5" fillId="4" borderId="45" xfId="0" applyNumberFormat="1" applyFont="1" applyFill="1" applyBorder="1" applyAlignment="1" applyProtection="1">
      <alignment vertical="center"/>
    </xf>
    <xf numFmtId="0" fontId="5" fillId="5" borderId="6" xfId="0" applyFont="1" applyFill="1" applyBorder="1" applyAlignment="1" applyProtection="1">
      <alignment vertical="center" wrapText="1"/>
    </xf>
    <xf numFmtId="0" fontId="5" fillId="5" borderId="77" xfId="0" applyFont="1" applyFill="1" applyBorder="1" applyAlignment="1" applyProtection="1">
      <alignment vertical="center" wrapText="1"/>
    </xf>
    <xf numFmtId="0" fontId="5" fillId="0" borderId="41" xfId="0" applyFont="1" applyFill="1" applyBorder="1" applyAlignment="1" applyProtection="1">
      <alignment horizontal="center" vertical="center" textRotation="255"/>
    </xf>
    <xf numFmtId="0" fontId="5" fillId="0" borderId="53" xfId="0" applyFont="1" applyFill="1" applyBorder="1" applyAlignment="1" applyProtection="1">
      <alignment horizontal="center" vertical="center" textRotation="255"/>
    </xf>
    <xf numFmtId="0" fontId="5" fillId="0" borderId="46" xfId="0" applyFont="1" applyFill="1" applyBorder="1" applyAlignment="1" applyProtection="1">
      <alignment horizontal="center" vertical="center" textRotation="255"/>
    </xf>
    <xf numFmtId="0" fontId="5" fillId="0" borderId="112" xfId="0" applyFont="1" applyFill="1" applyBorder="1" applyAlignment="1" applyProtection="1">
      <alignment horizontal="center" vertical="center"/>
    </xf>
    <xf numFmtId="0" fontId="5" fillId="0" borderId="107" xfId="0" applyFont="1" applyFill="1" applyBorder="1" applyAlignment="1" applyProtection="1">
      <alignment horizontal="center" vertical="center"/>
    </xf>
    <xf numFmtId="0" fontId="5" fillId="0" borderId="71" xfId="0" applyFont="1" applyFill="1" applyBorder="1" applyAlignment="1" applyProtection="1">
      <alignment vertical="center"/>
    </xf>
    <xf numFmtId="0" fontId="5" fillId="0" borderId="86" xfId="0" applyFont="1" applyFill="1" applyBorder="1" applyAlignment="1" applyProtection="1">
      <alignment vertical="center"/>
    </xf>
    <xf numFmtId="0" fontId="5" fillId="0" borderId="87" xfId="0" applyFont="1" applyFill="1" applyBorder="1" applyAlignment="1" applyProtection="1">
      <alignment vertical="center"/>
    </xf>
    <xf numFmtId="0" fontId="5" fillId="0" borderId="96" xfId="0" applyFont="1" applyFill="1" applyBorder="1" applyAlignment="1" applyProtection="1">
      <alignment vertical="center" wrapText="1"/>
    </xf>
    <xf numFmtId="0" fontId="5" fillId="0" borderId="17" xfId="0" applyFont="1" applyFill="1" applyBorder="1" applyAlignment="1" applyProtection="1">
      <alignment vertical="center" wrapText="1"/>
    </xf>
    <xf numFmtId="0" fontId="5" fillId="0" borderId="30" xfId="0" applyFont="1" applyFill="1" applyBorder="1" applyAlignment="1" applyProtection="1">
      <alignment vertical="center" wrapText="1"/>
    </xf>
    <xf numFmtId="0" fontId="5" fillId="0" borderId="4"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4" xfId="0" applyFont="1" applyFill="1" applyBorder="1" applyAlignment="1" applyProtection="1">
      <alignment vertical="center" wrapText="1"/>
    </xf>
    <xf numFmtId="0" fontId="5" fillId="0" borderId="1" xfId="0" applyFont="1" applyFill="1" applyBorder="1" applyAlignment="1" applyProtection="1">
      <alignment vertical="center" wrapText="1"/>
    </xf>
    <xf numFmtId="0" fontId="5" fillId="0" borderId="1" xfId="0" applyFont="1" applyFill="1" applyBorder="1" applyAlignment="1" applyProtection="1">
      <alignment vertical="center"/>
    </xf>
    <xf numFmtId="0" fontId="5" fillId="0" borderId="120" xfId="0" applyFont="1" applyFill="1" applyBorder="1" applyAlignment="1" applyProtection="1">
      <alignment vertical="center"/>
    </xf>
    <xf numFmtId="0" fontId="5" fillId="0" borderId="4" xfId="0" applyFont="1" applyFill="1" applyBorder="1" applyAlignment="1" applyProtection="1">
      <alignment vertical="center"/>
    </xf>
    <xf numFmtId="0" fontId="5" fillId="2" borderId="38" xfId="0" applyFont="1" applyFill="1" applyBorder="1" applyAlignment="1" applyProtection="1">
      <alignment horizontal="center" vertical="center"/>
    </xf>
    <xf numFmtId="0" fontId="5" fillId="2" borderId="37" xfId="0" applyFont="1" applyFill="1" applyBorder="1" applyAlignment="1" applyProtection="1">
      <alignment horizontal="center" vertical="center"/>
    </xf>
    <xf numFmtId="0" fontId="5" fillId="2" borderId="29" xfId="0" applyFont="1" applyFill="1" applyBorder="1" applyAlignment="1" applyProtection="1">
      <alignment horizontal="center" vertical="center"/>
    </xf>
    <xf numFmtId="0" fontId="5" fillId="0" borderId="38" xfId="0" applyFont="1" applyFill="1" applyBorder="1" applyAlignment="1" applyProtection="1">
      <alignment vertical="center"/>
    </xf>
    <xf numFmtId="0" fontId="5" fillId="0" borderId="37" xfId="0" applyFont="1" applyFill="1" applyBorder="1" applyAlignment="1" applyProtection="1">
      <alignment vertical="center"/>
    </xf>
    <xf numFmtId="0" fontId="5" fillId="0" borderId="29" xfId="0" applyFont="1" applyFill="1" applyBorder="1" applyAlignment="1" applyProtection="1">
      <alignment vertical="center"/>
    </xf>
    <xf numFmtId="0" fontId="5" fillId="0" borderId="111" xfId="0" applyFont="1" applyFill="1" applyBorder="1" applyAlignment="1" applyProtection="1">
      <alignment horizontal="center" vertical="center" textRotation="255"/>
    </xf>
    <xf numFmtId="0" fontId="5" fillId="0" borderId="99" xfId="0" applyFont="1" applyFill="1" applyBorder="1" applyAlignment="1" applyProtection="1">
      <alignment horizontal="center" vertical="center" textRotation="255"/>
    </xf>
    <xf numFmtId="0" fontId="5" fillId="0" borderId="104" xfId="0" applyFont="1" applyFill="1" applyBorder="1" applyAlignment="1" applyProtection="1">
      <alignment horizontal="center" vertical="center" textRotation="255"/>
    </xf>
    <xf numFmtId="0" fontId="5" fillId="4" borderId="6" xfId="0" applyFont="1" applyFill="1" applyBorder="1" applyAlignment="1" applyProtection="1">
      <alignment horizontal="right" vertical="center" wrapText="1"/>
    </xf>
    <xf numFmtId="0" fontId="5" fillId="4" borderId="7" xfId="0" applyFont="1" applyFill="1" applyBorder="1" applyAlignment="1" applyProtection="1">
      <alignment horizontal="right" vertical="center" wrapText="1"/>
    </xf>
    <xf numFmtId="0" fontId="5" fillId="4" borderId="18" xfId="0" applyFont="1" applyFill="1" applyBorder="1" applyAlignment="1" applyProtection="1">
      <alignment horizontal="right" vertical="center" wrapText="1"/>
    </xf>
    <xf numFmtId="0" fontId="5" fillId="0" borderId="120" xfId="0" applyFont="1" applyFill="1" applyBorder="1" applyAlignment="1" applyProtection="1">
      <alignment vertical="center" wrapText="1"/>
    </xf>
    <xf numFmtId="0" fontId="5" fillId="4" borderId="23" xfId="0" applyFont="1" applyFill="1" applyBorder="1" applyAlignment="1" applyProtection="1">
      <alignment horizontal="right" vertical="center" wrapText="1"/>
    </xf>
    <xf numFmtId="0" fontId="5" fillId="4" borderId="24" xfId="0" applyFont="1" applyFill="1" applyBorder="1" applyAlignment="1" applyProtection="1">
      <alignment horizontal="right" vertical="center" wrapText="1"/>
    </xf>
    <xf numFmtId="0" fontId="5" fillId="4" borderId="25" xfId="0" applyFont="1" applyFill="1" applyBorder="1" applyAlignment="1" applyProtection="1">
      <alignment horizontal="right" vertical="center" wrapText="1"/>
    </xf>
    <xf numFmtId="0" fontId="5" fillId="3" borderId="75" xfId="0" applyFont="1" applyFill="1" applyBorder="1" applyAlignment="1" applyProtection="1">
      <alignment vertical="center" wrapText="1"/>
    </xf>
    <xf numFmtId="0" fontId="5" fillId="3" borderId="31" xfId="0" applyFont="1" applyFill="1" applyBorder="1" applyAlignment="1" applyProtection="1">
      <alignment vertical="center" wrapText="1"/>
    </xf>
    <xf numFmtId="0" fontId="5" fillId="3" borderId="16" xfId="0" applyFont="1" applyFill="1" applyBorder="1" applyAlignment="1" applyProtection="1">
      <alignment vertical="center" wrapText="1"/>
    </xf>
    <xf numFmtId="0" fontId="5" fillId="3" borderId="22" xfId="0" applyFont="1" applyFill="1" applyBorder="1" applyAlignment="1" applyProtection="1">
      <alignment vertical="center" wrapText="1"/>
    </xf>
    <xf numFmtId="0" fontId="5" fillId="3" borderId="7" xfId="0" applyFont="1" applyFill="1" applyBorder="1" applyAlignment="1" applyProtection="1">
      <alignment vertical="center" wrapText="1"/>
    </xf>
    <xf numFmtId="0" fontId="5" fillId="3" borderId="18" xfId="0" applyFont="1" applyFill="1" applyBorder="1" applyAlignment="1" applyProtection="1">
      <alignment vertical="center" wrapText="1"/>
    </xf>
    <xf numFmtId="0" fontId="5" fillId="4" borderId="8" xfId="0" applyFont="1" applyFill="1" applyBorder="1" applyAlignment="1" applyProtection="1">
      <alignment horizontal="right" vertical="center" wrapText="1"/>
    </xf>
    <xf numFmtId="0" fontId="5" fillId="4" borderId="9" xfId="0" applyFont="1" applyFill="1" applyBorder="1" applyAlignment="1" applyProtection="1">
      <alignment horizontal="right" vertical="center" wrapText="1"/>
    </xf>
    <xf numFmtId="0" fontId="5" fillId="4" borderId="19" xfId="0" applyFont="1" applyFill="1" applyBorder="1" applyAlignment="1" applyProtection="1">
      <alignment horizontal="right" vertical="center" wrapText="1"/>
    </xf>
    <xf numFmtId="0" fontId="5" fillId="0" borderId="38" xfId="0" applyFont="1" applyFill="1" applyBorder="1" applyAlignment="1" applyProtection="1">
      <alignment vertical="center" wrapText="1"/>
    </xf>
    <xf numFmtId="0" fontId="5" fillId="0" borderId="37" xfId="0" applyFont="1" applyFill="1" applyBorder="1" applyAlignment="1" applyProtection="1">
      <alignment vertical="center" wrapText="1"/>
    </xf>
    <xf numFmtId="0" fontId="5" fillId="0" borderId="29" xfId="0" applyFont="1" applyFill="1" applyBorder="1" applyAlignment="1" applyProtection="1">
      <alignment vertical="center" wrapText="1"/>
    </xf>
    <xf numFmtId="0" fontId="5" fillId="4" borderId="46" xfId="0" applyFont="1" applyFill="1" applyBorder="1" applyAlignment="1" applyProtection="1">
      <alignment horizontal="right" vertical="center"/>
    </xf>
    <xf numFmtId="0" fontId="5" fillId="4" borderId="34" xfId="0" applyFont="1" applyFill="1" applyBorder="1" applyAlignment="1" applyProtection="1">
      <alignment horizontal="righ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25</xdr:col>
      <xdr:colOff>331694</xdr:colOff>
      <xdr:row>0</xdr:row>
      <xdr:rowOff>161363</xdr:rowOff>
    </xdr:from>
    <xdr:ext cx="2411506" cy="56451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774706" y="161363"/>
          <a:ext cx="2411506" cy="564514"/>
        </a:xfrm>
        <a:prstGeom prst="rect">
          <a:avLst/>
        </a:prstGeom>
        <a:solidFill>
          <a:srgbClr val="FFFFCC"/>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（注意）</a:t>
          </a:r>
          <a:endParaRPr kumimoji="1" lang="en-US" altLang="ja-JP" sz="1100">
            <a:solidFill>
              <a:srgbClr val="FF0000"/>
            </a:solidFill>
          </a:endParaRPr>
        </a:p>
        <a:p>
          <a:r>
            <a:rPr kumimoji="1" lang="ja-JP" altLang="en-US" sz="1100">
              <a:solidFill>
                <a:srgbClr val="FF0000"/>
              </a:solidFill>
            </a:rPr>
            <a:t>黄色セルのみに入力してください。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663388</xdr:colOff>
      <xdr:row>2</xdr:row>
      <xdr:rowOff>26894</xdr:rowOff>
    </xdr:from>
    <xdr:ext cx="2411506" cy="56451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256968" y="362174"/>
          <a:ext cx="2411506" cy="564514"/>
        </a:xfrm>
        <a:prstGeom prst="rect">
          <a:avLst/>
        </a:prstGeom>
        <a:solidFill>
          <a:srgbClr val="FFFFCC"/>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（注意）</a:t>
          </a:r>
          <a:endParaRPr kumimoji="1" lang="en-US" altLang="ja-JP" sz="1100">
            <a:solidFill>
              <a:srgbClr val="FF0000"/>
            </a:solidFill>
          </a:endParaRPr>
        </a:p>
        <a:p>
          <a:r>
            <a:rPr kumimoji="1" lang="ja-JP" altLang="en-US" sz="1100">
              <a:solidFill>
                <a:srgbClr val="FF0000"/>
              </a:solidFill>
            </a:rPr>
            <a:t>黄色セルのみに入力してください。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AA68"/>
  <sheetViews>
    <sheetView tabSelected="1" view="pageBreakPreview" zoomScale="80" zoomScaleNormal="55" zoomScaleSheetLayoutView="80" workbookViewId="0">
      <selection activeCell="B3" sqref="B3:Y3"/>
    </sheetView>
  </sheetViews>
  <sheetFormatPr defaultColWidth="8.75" defaultRowHeight="19.149999999999999" customHeight="1" x14ac:dyDescent="0.4"/>
  <cols>
    <col min="1" max="1" width="8.75" style="28"/>
    <col min="2" max="2" width="9.25" style="28" customWidth="1"/>
    <col min="3" max="3" width="9.25" style="38" customWidth="1"/>
    <col min="4" max="4" width="10" style="28" customWidth="1"/>
    <col min="5" max="5" width="13.625" style="28" customWidth="1"/>
    <col min="6" max="6" width="10.75" style="28" bestFit="1" customWidth="1"/>
    <col min="7" max="7" width="7" style="28" customWidth="1"/>
    <col min="8" max="8" width="4.25" style="29" bestFit="1" customWidth="1"/>
    <col min="9" max="9" width="8.875" style="6" bestFit="1" customWidth="1"/>
    <col min="10" max="10" width="8.875" style="29" bestFit="1" customWidth="1"/>
    <col min="11" max="11" width="11.5" style="28" customWidth="1"/>
    <col min="12" max="12" width="5.25" style="29" bestFit="1" customWidth="1"/>
    <col min="13" max="13" width="10.75" style="28" bestFit="1" customWidth="1"/>
    <col min="14" max="14" width="11.5" style="28" customWidth="1"/>
    <col min="15" max="15" width="3.25" style="29" bestFit="1" customWidth="1"/>
    <col min="16" max="16" width="13.25" style="41" customWidth="1"/>
    <col min="17" max="17" width="3.875" style="41" bestFit="1" customWidth="1"/>
    <col min="18" max="18" width="7" style="29" customWidth="1"/>
    <col min="19" max="19" width="11.5" style="28" customWidth="1"/>
    <col min="20" max="20" width="3.25" style="29" bestFit="1" customWidth="1"/>
    <col min="21" max="21" width="3.25" style="29" customWidth="1"/>
    <col min="22" max="22" width="10.75" style="6" bestFit="1" customWidth="1"/>
    <col min="23" max="23" width="3.25" style="7" bestFit="1" customWidth="1"/>
    <col min="24" max="24" width="11.5" style="28" customWidth="1"/>
    <col min="25" max="25" width="3.25" style="29" bestFit="1" customWidth="1"/>
    <col min="26" max="26" width="8.75" style="28"/>
    <col min="27" max="27" width="8.75" style="29"/>
    <col min="28" max="16384" width="8.75" style="28"/>
  </cols>
  <sheetData>
    <row r="1" spans="2:25" ht="19.149999999999999" customHeight="1" x14ac:dyDescent="0.4">
      <c r="B1" s="165" t="s">
        <v>95</v>
      </c>
      <c r="C1" s="165"/>
      <c r="D1" s="165"/>
      <c r="E1" s="165"/>
      <c r="F1" s="165"/>
      <c r="G1" s="165"/>
      <c r="H1" s="165"/>
      <c r="I1" s="165"/>
      <c r="J1" s="165"/>
      <c r="K1" s="165"/>
      <c r="L1" s="165"/>
      <c r="M1" s="165"/>
      <c r="N1" s="165"/>
      <c r="O1" s="165"/>
      <c r="P1" s="165"/>
      <c r="Q1" s="165"/>
      <c r="R1" s="165"/>
      <c r="S1" s="165"/>
      <c r="T1" s="165"/>
      <c r="U1" s="165"/>
      <c r="V1" s="165"/>
      <c r="W1" s="165"/>
      <c r="X1" s="165"/>
      <c r="Y1" s="165"/>
    </row>
    <row r="2" spans="2:25" ht="19.149999999999999" customHeight="1" x14ac:dyDescent="0.4">
      <c r="B2" s="96"/>
      <c r="C2" s="96"/>
      <c r="D2" s="96"/>
      <c r="E2" s="96"/>
      <c r="F2" s="96"/>
      <c r="G2" s="96"/>
      <c r="H2" s="41"/>
      <c r="J2" s="41"/>
      <c r="K2" s="96"/>
      <c r="L2" s="41"/>
      <c r="M2" s="96"/>
      <c r="N2" s="96"/>
      <c r="O2" s="41"/>
      <c r="R2" s="41"/>
      <c r="S2" s="96"/>
      <c r="T2" s="41"/>
      <c r="U2" s="41"/>
      <c r="X2" s="96"/>
      <c r="Y2" s="41"/>
    </row>
    <row r="3" spans="2:25" ht="19.149999999999999" customHeight="1" x14ac:dyDescent="0.4">
      <c r="B3" s="170" t="s">
        <v>45</v>
      </c>
      <c r="C3" s="170"/>
      <c r="D3" s="170"/>
      <c r="E3" s="170"/>
      <c r="F3" s="170"/>
      <c r="G3" s="170"/>
      <c r="H3" s="170"/>
      <c r="I3" s="170"/>
      <c r="J3" s="170"/>
      <c r="K3" s="170"/>
      <c r="L3" s="170"/>
      <c r="M3" s="170"/>
      <c r="N3" s="170"/>
      <c r="O3" s="170"/>
      <c r="P3" s="170"/>
      <c r="Q3" s="170"/>
      <c r="R3" s="170"/>
      <c r="S3" s="170"/>
      <c r="T3" s="170"/>
      <c r="U3" s="170"/>
      <c r="V3" s="170"/>
      <c r="W3" s="170"/>
      <c r="X3" s="170"/>
      <c r="Y3" s="170"/>
    </row>
    <row r="4" spans="2:25" ht="19.149999999999999" customHeight="1" thickBot="1" x14ac:dyDescent="0.45">
      <c r="B4" s="96"/>
      <c r="C4" s="96"/>
      <c r="D4" s="96"/>
      <c r="E4" s="96"/>
      <c r="F4" s="96"/>
      <c r="G4" s="96"/>
      <c r="H4" s="41"/>
      <c r="J4" s="41"/>
      <c r="K4" s="96"/>
      <c r="L4" s="41"/>
      <c r="M4" s="96"/>
      <c r="N4" s="96"/>
      <c r="O4" s="41"/>
      <c r="R4" s="41"/>
      <c r="S4" s="96"/>
      <c r="T4" s="41"/>
      <c r="U4" s="41"/>
      <c r="X4" s="96"/>
      <c r="Y4" s="41"/>
    </row>
    <row r="5" spans="2:25" s="29" customFormat="1" ht="19.149999999999999" customHeight="1" thickBot="1" x14ac:dyDescent="0.45">
      <c r="B5" s="168" t="s">
        <v>50</v>
      </c>
      <c r="C5" s="167"/>
      <c r="D5" s="174" t="s">
        <v>0</v>
      </c>
      <c r="E5" s="174"/>
      <c r="F5" s="174"/>
      <c r="G5" s="166" t="s">
        <v>9</v>
      </c>
      <c r="H5" s="189"/>
      <c r="I5" s="189"/>
      <c r="J5" s="167"/>
      <c r="K5" s="174" t="s">
        <v>12</v>
      </c>
      <c r="L5" s="187"/>
      <c r="M5" s="188" t="s">
        <v>13</v>
      </c>
      <c r="N5" s="189"/>
      <c r="O5" s="187"/>
      <c r="P5" s="189" t="s">
        <v>64</v>
      </c>
      <c r="Q5" s="169"/>
      <c r="R5" s="99" t="s">
        <v>37</v>
      </c>
      <c r="S5" s="166" t="s">
        <v>38</v>
      </c>
      <c r="T5" s="167"/>
      <c r="U5" s="171" t="s">
        <v>39</v>
      </c>
      <c r="V5" s="172"/>
      <c r="W5" s="173"/>
      <c r="X5" s="168" t="s">
        <v>52</v>
      </c>
      <c r="Y5" s="169"/>
    </row>
    <row r="6" spans="2:25" ht="19.149999999999999" customHeight="1" x14ac:dyDescent="0.4">
      <c r="B6" s="210" t="s">
        <v>42</v>
      </c>
      <c r="C6" s="211"/>
      <c r="D6" s="211"/>
      <c r="E6" s="211"/>
      <c r="F6" s="212"/>
      <c r="G6" s="216" t="s">
        <v>48</v>
      </c>
      <c r="H6" s="217"/>
      <c r="I6" s="217"/>
      <c r="J6" s="217"/>
      <c r="K6" s="217"/>
      <c r="L6" s="218"/>
      <c r="M6" s="30" t="s">
        <v>58</v>
      </c>
      <c r="N6" s="46"/>
      <c r="O6" s="103" t="s">
        <v>14</v>
      </c>
      <c r="P6" s="207">
        <f>IFERROR(MIN(N6:N7),0)</f>
        <v>0</v>
      </c>
      <c r="Q6" s="209" t="s">
        <v>65</v>
      </c>
      <c r="R6" s="112" t="s">
        <v>41</v>
      </c>
      <c r="S6" s="183">
        <f>ROUNDDOWN(N6*2/3,0)</f>
        <v>0</v>
      </c>
      <c r="T6" s="238" t="s">
        <v>14</v>
      </c>
      <c r="U6" s="183">
        <v>150000</v>
      </c>
      <c r="V6" s="184"/>
      <c r="W6" s="194" t="s">
        <v>14</v>
      </c>
      <c r="X6" s="181">
        <f>ROUNDDOWN(IF(S6&gt;U6,U6,S6),-3)</f>
        <v>0</v>
      </c>
      <c r="Y6" s="179" t="s">
        <v>14</v>
      </c>
    </row>
    <row r="7" spans="2:25" ht="19.149999999999999" customHeight="1" thickBot="1" x14ac:dyDescent="0.45">
      <c r="B7" s="213"/>
      <c r="C7" s="214"/>
      <c r="D7" s="214"/>
      <c r="E7" s="214"/>
      <c r="F7" s="215"/>
      <c r="G7" s="219"/>
      <c r="H7" s="220"/>
      <c r="I7" s="220"/>
      <c r="J7" s="220"/>
      <c r="K7" s="220"/>
      <c r="L7" s="221"/>
      <c r="M7" s="33" t="s">
        <v>59</v>
      </c>
      <c r="N7" s="49"/>
      <c r="O7" s="104"/>
      <c r="P7" s="208"/>
      <c r="Q7" s="227"/>
      <c r="R7" s="113"/>
      <c r="S7" s="185"/>
      <c r="T7" s="239"/>
      <c r="U7" s="185"/>
      <c r="V7" s="186"/>
      <c r="W7" s="195"/>
      <c r="X7" s="182"/>
      <c r="Y7" s="180"/>
    </row>
    <row r="8" spans="2:25" ht="19.149999999999999" customHeight="1" x14ac:dyDescent="0.4">
      <c r="B8" s="156" t="s">
        <v>60</v>
      </c>
      <c r="C8" s="225" t="s">
        <v>61</v>
      </c>
      <c r="D8" s="225"/>
      <c r="E8" s="225"/>
      <c r="F8" s="226"/>
      <c r="G8" s="216" t="s">
        <v>48</v>
      </c>
      <c r="H8" s="217"/>
      <c r="I8" s="217"/>
      <c r="J8" s="217"/>
      <c r="K8" s="217"/>
      <c r="L8" s="218"/>
      <c r="M8" s="30" t="s">
        <v>58</v>
      </c>
      <c r="N8" s="46"/>
      <c r="O8" s="103" t="s">
        <v>14</v>
      </c>
      <c r="P8" s="207">
        <f>IFERROR(MIN(N8:N9),0)</f>
        <v>0</v>
      </c>
      <c r="Q8" s="209" t="s">
        <v>65</v>
      </c>
      <c r="R8" s="273"/>
      <c r="S8" s="274"/>
      <c r="T8" s="274"/>
      <c r="U8" s="274"/>
      <c r="V8" s="274"/>
      <c r="W8" s="274"/>
      <c r="X8" s="274"/>
      <c r="Y8" s="275"/>
    </row>
    <row r="9" spans="2:25" ht="19.149999999999999" customHeight="1" x14ac:dyDescent="0.4">
      <c r="B9" s="157"/>
      <c r="C9" s="153"/>
      <c r="D9" s="153"/>
      <c r="E9" s="153"/>
      <c r="F9" s="154"/>
      <c r="G9" s="222"/>
      <c r="H9" s="223"/>
      <c r="I9" s="223"/>
      <c r="J9" s="223"/>
      <c r="K9" s="223"/>
      <c r="L9" s="224"/>
      <c r="M9" s="31" t="s">
        <v>59</v>
      </c>
      <c r="N9" s="47"/>
      <c r="O9" s="105"/>
      <c r="P9" s="128"/>
      <c r="Q9" s="130"/>
      <c r="R9" s="276"/>
      <c r="S9" s="277"/>
      <c r="T9" s="277"/>
      <c r="U9" s="277"/>
      <c r="V9" s="277"/>
      <c r="W9" s="277"/>
      <c r="X9" s="277"/>
      <c r="Y9" s="278"/>
    </row>
    <row r="10" spans="2:25" ht="19.149999999999999" customHeight="1" x14ac:dyDescent="0.4">
      <c r="B10" s="157"/>
      <c r="C10" s="155" t="s">
        <v>62</v>
      </c>
      <c r="D10" s="120" t="s">
        <v>43</v>
      </c>
      <c r="E10" s="177" t="s">
        <v>1</v>
      </c>
      <c r="F10" s="190" t="s">
        <v>2</v>
      </c>
      <c r="G10" s="175" t="s">
        <v>55</v>
      </c>
      <c r="H10" s="25" t="s">
        <v>4</v>
      </c>
      <c r="I10" s="35">
        <v>88000</v>
      </c>
      <c r="J10" s="25" t="s">
        <v>7</v>
      </c>
      <c r="K10" s="26"/>
      <c r="L10" s="55" t="s">
        <v>10</v>
      </c>
      <c r="M10" s="108">
        <f t="shared" ref="M10:M37" si="0">ROUNDDOWN(I10*K10,0)</f>
        <v>0</v>
      </c>
      <c r="N10" s="109"/>
      <c r="O10" s="27" t="s">
        <v>14</v>
      </c>
      <c r="P10" s="282"/>
      <c r="Q10" s="283"/>
      <c r="R10" s="276"/>
      <c r="S10" s="277"/>
      <c r="T10" s="277"/>
      <c r="U10" s="277"/>
      <c r="V10" s="277"/>
      <c r="W10" s="277"/>
      <c r="X10" s="277"/>
      <c r="Y10" s="278"/>
    </row>
    <row r="11" spans="2:25" ht="19.149999999999999" customHeight="1" x14ac:dyDescent="0.4">
      <c r="B11" s="157"/>
      <c r="C11" s="155"/>
      <c r="D11" s="120"/>
      <c r="E11" s="177"/>
      <c r="F11" s="190"/>
      <c r="G11" s="176"/>
      <c r="H11" s="8" t="s">
        <v>5</v>
      </c>
      <c r="I11" s="9">
        <v>64000</v>
      </c>
      <c r="J11" s="8" t="s">
        <v>7</v>
      </c>
      <c r="K11" s="1"/>
      <c r="L11" s="51" t="s">
        <v>10</v>
      </c>
      <c r="M11" s="110">
        <f t="shared" si="0"/>
        <v>0</v>
      </c>
      <c r="N11" s="111"/>
      <c r="O11" s="10" t="s">
        <v>14</v>
      </c>
      <c r="P11" s="282"/>
      <c r="Q11" s="283"/>
      <c r="R11" s="276"/>
      <c r="S11" s="277"/>
      <c r="T11" s="277"/>
      <c r="U11" s="277"/>
      <c r="V11" s="277"/>
      <c r="W11" s="277"/>
      <c r="X11" s="277"/>
      <c r="Y11" s="278"/>
    </row>
    <row r="12" spans="2:25" ht="19.149999999999999" customHeight="1" x14ac:dyDescent="0.4">
      <c r="B12" s="157"/>
      <c r="C12" s="155"/>
      <c r="D12" s="120"/>
      <c r="E12" s="177"/>
      <c r="F12" s="190"/>
      <c r="G12" s="176"/>
      <c r="H12" s="22" t="s">
        <v>6</v>
      </c>
      <c r="I12" s="34">
        <v>24000</v>
      </c>
      <c r="J12" s="22" t="s">
        <v>7</v>
      </c>
      <c r="K12" s="23"/>
      <c r="L12" s="52" t="s">
        <v>10</v>
      </c>
      <c r="M12" s="101">
        <f t="shared" si="0"/>
        <v>0</v>
      </c>
      <c r="N12" s="102"/>
      <c r="O12" s="24" t="s">
        <v>14</v>
      </c>
      <c r="P12" s="282"/>
      <c r="Q12" s="283"/>
      <c r="R12" s="276"/>
      <c r="S12" s="277"/>
      <c r="T12" s="277"/>
      <c r="U12" s="277"/>
      <c r="V12" s="277"/>
      <c r="W12" s="277"/>
      <c r="X12" s="277"/>
      <c r="Y12" s="278"/>
    </row>
    <row r="13" spans="2:25" ht="19.149999999999999" customHeight="1" x14ac:dyDescent="0.4">
      <c r="B13" s="157"/>
      <c r="C13" s="155"/>
      <c r="D13" s="120"/>
      <c r="E13" s="177"/>
      <c r="F13" s="190"/>
      <c r="G13" s="106" t="s">
        <v>99</v>
      </c>
      <c r="H13" s="14" t="s">
        <v>4</v>
      </c>
      <c r="I13" s="15">
        <v>112000</v>
      </c>
      <c r="J13" s="14" t="s">
        <v>7</v>
      </c>
      <c r="K13" s="3"/>
      <c r="L13" s="53" t="s">
        <v>10</v>
      </c>
      <c r="M13" s="114">
        <f>ROUNDDOWN(I13*K13,0)</f>
        <v>0</v>
      </c>
      <c r="N13" s="115"/>
      <c r="O13" s="16" t="s">
        <v>14</v>
      </c>
      <c r="P13" s="282"/>
      <c r="Q13" s="283"/>
      <c r="R13" s="276"/>
      <c r="S13" s="277"/>
      <c r="T13" s="277"/>
      <c r="U13" s="277"/>
      <c r="V13" s="277"/>
      <c r="W13" s="277"/>
      <c r="X13" s="277"/>
      <c r="Y13" s="278"/>
    </row>
    <row r="14" spans="2:25" ht="19.149999999999999" customHeight="1" x14ac:dyDescent="0.4">
      <c r="B14" s="157"/>
      <c r="C14" s="155"/>
      <c r="D14" s="120"/>
      <c r="E14" s="177"/>
      <c r="F14" s="190"/>
      <c r="G14" s="176"/>
      <c r="H14" s="8" t="s">
        <v>5</v>
      </c>
      <c r="I14" s="9">
        <v>80000</v>
      </c>
      <c r="J14" s="8" t="s">
        <v>7</v>
      </c>
      <c r="K14" s="1"/>
      <c r="L14" s="51" t="s">
        <v>10</v>
      </c>
      <c r="M14" s="110">
        <f t="shared" si="0"/>
        <v>0</v>
      </c>
      <c r="N14" s="111"/>
      <c r="O14" s="10" t="s">
        <v>14</v>
      </c>
      <c r="P14" s="282"/>
      <c r="Q14" s="283"/>
      <c r="R14" s="276"/>
      <c r="S14" s="277"/>
      <c r="T14" s="277"/>
      <c r="U14" s="277"/>
      <c r="V14" s="277"/>
      <c r="W14" s="277"/>
      <c r="X14" s="277"/>
      <c r="Y14" s="278"/>
    </row>
    <row r="15" spans="2:25" ht="19.149999999999999" customHeight="1" x14ac:dyDescent="0.4">
      <c r="B15" s="157"/>
      <c r="C15" s="155"/>
      <c r="D15" s="120"/>
      <c r="E15" s="177"/>
      <c r="F15" s="191"/>
      <c r="G15" s="107"/>
      <c r="H15" s="11" t="s">
        <v>6</v>
      </c>
      <c r="I15" s="12">
        <v>32000</v>
      </c>
      <c r="J15" s="11" t="s">
        <v>7</v>
      </c>
      <c r="K15" s="2"/>
      <c r="L15" s="54" t="s">
        <v>10</v>
      </c>
      <c r="M15" s="101">
        <f t="shared" si="0"/>
        <v>0</v>
      </c>
      <c r="N15" s="102"/>
      <c r="O15" s="13" t="s">
        <v>14</v>
      </c>
      <c r="P15" s="282"/>
      <c r="Q15" s="283"/>
      <c r="R15" s="276"/>
      <c r="S15" s="277"/>
      <c r="T15" s="277"/>
      <c r="U15" s="277"/>
      <c r="V15" s="277"/>
      <c r="W15" s="277"/>
      <c r="X15" s="277"/>
      <c r="Y15" s="278"/>
    </row>
    <row r="16" spans="2:25" ht="19.149999999999999" customHeight="1" x14ac:dyDescent="0.4">
      <c r="B16" s="157"/>
      <c r="C16" s="155"/>
      <c r="D16" s="120"/>
      <c r="E16" s="177"/>
      <c r="F16" s="177" t="s">
        <v>49</v>
      </c>
      <c r="G16" s="175" t="s">
        <v>55</v>
      </c>
      <c r="H16" s="25" t="s">
        <v>4</v>
      </c>
      <c r="I16" s="35">
        <v>200000</v>
      </c>
      <c r="J16" s="25" t="s">
        <v>8</v>
      </c>
      <c r="K16" s="26"/>
      <c r="L16" s="55" t="s">
        <v>11</v>
      </c>
      <c r="M16" s="114">
        <f t="shared" si="0"/>
        <v>0</v>
      </c>
      <c r="N16" s="115"/>
      <c r="O16" s="27" t="s">
        <v>14</v>
      </c>
      <c r="P16" s="282"/>
      <c r="Q16" s="283"/>
      <c r="R16" s="276"/>
      <c r="S16" s="277"/>
      <c r="T16" s="277"/>
      <c r="U16" s="277"/>
      <c r="V16" s="277"/>
      <c r="W16" s="277"/>
      <c r="X16" s="277"/>
      <c r="Y16" s="278"/>
    </row>
    <row r="17" spans="2:25" ht="19.149999999999999" customHeight="1" x14ac:dyDescent="0.4">
      <c r="B17" s="157"/>
      <c r="C17" s="155"/>
      <c r="D17" s="120"/>
      <c r="E17" s="177"/>
      <c r="F17" s="177"/>
      <c r="G17" s="176"/>
      <c r="H17" s="8" t="s">
        <v>5</v>
      </c>
      <c r="I17" s="9">
        <v>160000</v>
      </c>
      <c r="J17" s="8" t="s">
        <v>8</v>
      </c>
      <c r="K17" s="1"/>
      <c r="L17" s="51" t="s">
        <v>11</v>
      </c>
      <c r="M17" s="110">
        <f t="shared" si="0"/>
        <v>0</v>
      </c>
      <c r="N17" s="111"/>
      <c r="O17" s="10" t="s">
        <v>14</v>
      </c>
      <c r="P17" s="282"/>
      <c r="Q17" s="283"/>
      <c r="R17" s="276"/>
      <c r="S17" s="277"/>
      <c r="T17" s="277"/>
      <c r="U17" s="277"/>
      <c r="V17" s="277"/>
      <c r="W17" s="277"/>
      <c r="X17" s="277"/>
      <c r="Y17" s="278"/>
    </row>
    <row r="18" spans="2:25" ht="19.149999999999999" customHeight="1" x14ac:dyDescent="0.4">
      <c r="B18" s="157"/>
      <c r="C18" s="155"/>
      <c r="D18" s="120"/>
      <c r="E18" s="177"/>
      <c r="F18" s="177"/>
      <c r="G18" s="176"/>
      <c r="H18" s="11" t="s">
        <v>6</v>
      </c>
      <c r="I18" s="12">
        <v>136000</v>
      </c>
      <c r="J18" s="11" t="s">
        <v>8</v>
      </c>
      <c r="K18" s="2"/>
      <c r="L18" s="54" t="s">
        <v>11</v>
      </c>
      <c r="M18" s="101">
        <f t="shared" si="0"/>
        <v>0</v>
      </c>
      <c r="N18" s="102"/>
      <c r="O18" s="13" t="s">
        <v>14</v>
      </c>
      <c r="P18" s="282"/>
      <c r="Q18" s="283"/>
      <c r="R18" s="276"/>
      <c r="S18" s="277"/>
      <c r="T18" s="277"/>
      <c r="U18" s="277"/>
      <c r="V18" s="277"/>
      <c r="W18" s="277"/>
      <c r="X18" s="277"/>
      <c r="Y18" s="278"/>
    </row>
    <row r="19" spans="2:25" ht="19.149999999999999" customHeight="1" x14ac:dyDescent="0.4">
      <c r="B19" s="157"/>
      <c r="C19" s="155"/>
      <c r="D19" s="120"/>
      <c r="E19" s="177"/>
      <c r="F19" s="177"/>
      <c r="G19" s="106" t="s">
        <v>99</v>
      </c>
      <c r="H19" s="14" t="s">
        <v>4</v>
      </c>
      <c r="I19" s="15">
        <v>272000</v>
      </c>
      <c r="J19" s="14" t="s">
        <v>8</v>
      </c>
      <c r="K19" s="3"/>
      <c r="L19" s="53" t="s">
        <v>11</v>
      </c>
      <c r="M19" s="114">
        <f t="shared" si="0"/>
        <v>0</v>
      </c>
      <c r="N19" s="115"/>
      <c r="O19" s="16" t="s">
        <v>14</v>
      </c>
      <c r="P19" s="282"/>
      <c r="Q19" s="283"/>
      <c r="R19" s="276"/>
      <c r="S19" s="277"/>
      <c r="T19" s="277"/>
      <c r="U19" s="277"/>
      <c r="V19" s="277"/>
      <c r="W19" s="277"/>
      <c r="X19" s="277"/>
      <c r="Y19" s="278"/>
    </row>
    <row r="20" spans="2:25" ht="19.149999999999999" customHeight="1" x14ac:dyDescent="0.4">
      <c r="B20" s="157"/>
      <c r="C20" s="155"/>
      <c r="D20" s="120"/>
      <c r="E20" s="177"/>
      <c r="F20" s="177"/>
      <c r="G20" s="176"/>
      <c r="H20" s="8" t="s">
        <v>5</v>
      </c>
      <c r="I20" s="9">
        <v>216000</v>
      </c>
      <c r="J20" s="8" t="s">
        <v>8</v>
      </c>
      <c r="K20" s="1"/>
      <c r="L20" s="51" t="s">
        <v>11</v>
      </c>
      <c r="M20" s="110">
        <f t="shared" si="0"/>
        <v>0</v>
      </c>
      <c r="N20" s="111"/>
      <c r="O20" s="10" t="s">
        <v>14</v>
      </c>
      <c r="P20" s="282"/>
      <c r="Q20" s="283"/>
      <c r="R20" s="276"/>
      <c r="S20" s="277"/>
      <c r="T20" s="277"/>
      <c r="U20" s="277"/>
      <c r="V20" s="277"/>
      <c r="W20" s="277"/>
      <c r="X20" s="277"/>
      <c r="Y20" s="278"/>
    </row>
    <row r="21" spans="2:25" ht="19.149999999999999" customHeight="1" x14ac:dyDescent="0.4">
      <c r="B21" s="157"/>
      <c r="C21" s="155"/>
      <c r="D21" s="120"/>
      <c r="E21" s="177"/>
      <c r="F21" s="178"/>
      <c r="G21" s="107"/>
      <c r="H21" s="11" t="s">
        <v>6</v>
      </c>
      <c r="I21" s="12">
        <v>176000</v>
      </c>
      <c r="J21" s="11" t="s">
        <v>8</v>
      </c>
      <c r="K21" s="2"/>
      <c r="L21" s="54" t="s">
        <v>11</v>
      </c>
      <c r="M21" s="101">
        <f t="shared" si="0"/>
        <v>0</v>
      </c>
      <c r="N21" s="102"/>
      <c r="O21" s="13" t="s">
        <v>14</v>
      </c>
      <c r="P21" s="282"/>
      <c r="Q21" s="283"/>
      <c r="R21" s="276"/>
      <c r="S21" s="277"/>
      <c r="T21" s="277"/>
      <c r="U21" s="277"/>
      <c r="V21" s="277"/>
      <c r="W21" s="277"/>
      <c r="X21" s="277"/>
      <c r="Y21" s="278"/>
    </row>
    <row r="22" spans="2:25" ht="19.149999999999999" customHeight="1" x14ac:dyDescent="0.4">
      <c r="B22" s="157"/>
      <c r="C22" s="155"/>
      <c r="D22" s="120"/>
      <c r="E22" s="177"/>
      <c r="F22" s="201" t="s">
        <v>3</v>
      </c>
      <c r="G22" s="106" t="s">
        <v>56</v>
      </c>
      <c r="H22" s="14" t="s">
        <v>4</v>
      </c>
      <c r="I22" s="15">
        <v>296000</v>
      </c>
      <c r="J22" s="14" t="s">
        <v>8</v>
      </c>
      <c r="K22" s="3"/>
      <c r="L22" s="53" t="s">
        <v>11</v>
      </c>
      <c r="M22" s="114">
        <f t="shared" si="0"/>
        <v>0</v>
      </c>
      <c r="N22" s="115"/>
      <c r="O22" s="16" t="s">
        <v>14</v>
      </c>
      <c r="P22" s="282"/>
      <c r="Q22" s="283"/>
      <c r="R22" s="276"/>
      <c r="S22" s="277"/>
      <c r="T22" s="277"/>
      <c r="U22" s="277"/>
      <c r="V22" s="277"/>
      <c r="W22" s="277"/>
      <c r="X22" s="277"/>
      <c r="Y22" s="278"/>
    </row>
    <row r="23" spans="2:25" ht="19.149999999999999" customHeight="1" x14ac:dyDescent="0.4">
      <c r="B23" s="157"/>
      <c r="C23" s="155"/>
      <c r="D23" s="120"/>
      <c r="E23" s="177"/>
      <c r="F23" s="190"/>
      <c r="G23" s="107"/>
      <c r="H23" s="11" t="s">
        <v>6</v>
      </c>
      <c r="I23" s="12">
        <v>256000</v>
      </c>
      <c r="J23" s="11" t="s">
        <v>8</v>
      </c>
      <c r="K23" s="2"/>
      <c r="L23" s="54" t="s">
        <v>11</v>
      </c>
      <c r="M23" s="101">
        <f t="shared" si="0"/>
        <v>0</v>
      </c>
      <c r="N23" s="102"/>
      <c r="O23" s="13" t="s">
        <v>14</v>
      </c>
      <c r="P23" s="282"/>
      <c r="Q23" s="283"/>
      <c r="R23" s="276"/>
      <c r="S23" s="277"/>
      <c r="T23" s="277"/>
      <c r="U23" s="277"/>
      <c r="V23" s="277"/>
      <c r="W23" s="277"/>
      <c r="X23" s="277"/>
      <c r="Y23" s="278"/>
    </row>
    <row r="24" spans="2:25" ht="19.149999999999999" customHeight="1" x14ac:dyDescent="0.4">
      <c r="B24" s="157"/>
      <c r="C24" s="155"/>
      <c r="D24" s="120"/>
      <c r="E24" s="177"/>
      <c r="F24" s="190"/>
      <c r="G24" s="106" t="s">
        <v>99</v>
      </c>
      <c r="H24" s="14" t="s">
        <v>4</v>
      </c>
      <c r="I24" s="15">
        <v>392000</v>
      </c>
      <c r="J24" s="14" t="s">
        <v>8</v>
      </c>
      <c r="K24" s="3"/>
      <c r="L24" s="53" t="s">
        <v>11</v>
      </c>
      <c r="M24" s="114">
        <f t="shared" si="0"/>
        <v>0</v>
      </c>
      <c r="N24" s="115"/>
      <c r="O24" s="16" t="s">
        <v>14</v>
      </c>
      <c r="P24" s="282"/>
      <c r="Q24" s="283"/>
      <c r="R24" s="276"/>
      <c r="S24" s="277"/>
      <c r="T24" s="277"/>
      <c r="U24" s="277"/>
      <c r="V24" s="277"/>
      <c r="W24" s="277"/>
      <c r="X24" s="277"/>
      <c r="Y24" s="278"/>
    </row>
    <row r="25" spans="2:25" ht="19.149999999999999" customHeight="1" x14ac:dyDescent="0.4">
      <c r="B25" s="157"/>
      <c r="C25" s="155"/>
      <c r="D25" s="120"/>
      <c r="E25" s="178"/>
      <c r="F25" s="191"/>
      <c r="G25" s="107"/>
      <c r="H25" s="11" t="s">
        <v>6</v>
      </c>
      <c r="I25" s="12">
        <v>344000</v>
      </c>
      <c r="J25" s="11" t="s">
        <v>8</v>
      </c>
      <c r="K25" s="2"/>
      <c r="L25" s="54" t="s">
        <v>11</v>
      </c>
      <c r="M25" s="101">
        <f t="shared" si="0"/>
        <v>0</v>
      </c>
      <c r="N25" s="102"/>
      <c r="O25" s="13" t="s">
        <v>14</v>
      </c>
      <c r="P25" s="282"/>
      <c r="Q25" s="283"/>
      <c r="R25" s="276"/>
      <c r="S25" s="277"/>
      <c r="T25" s="277"/>
      <c r="U25" s="277"/>
      <c r="V25" s="277"/>
      <c r="W25" s="277"/>
      <c r="X25" s="277"/>
      <c r="Y25" s="278"/>
    </row>
    <row r="26" spans="2:25" ht="19.149999999999999" customHeight="1" x14ac:dyDescent="0.4">
      <c r="B26" s="157"/>
      <c r="C26" s="155"/>
      <c r="D26" s="120"/>
      <c r="E26" s="197" t="s">
        <v>15</v>
      </c>
      <c r="F26" s="201" t="s">
        <v>16</v>
      </c>
      <c r="G26" s="106" t="s">
        <v>56</v>
      </c>
      <c r="H26" s="14" t="s">
        <v>17</v>
      </c>
      <c r="I26" s="15">
        <v>149000</v>
      </c>
      <c r="J26" s="14" t="s">
        <v>22</v>
      </c>
      <c r="K26" s="3"/>
      <c r="L26" s="53" t="s">
        <v>96</v>
      </c>
      <c r="M26" s="114">
        <f t="shared" si="0"/>
        <v>0</v>
      </c>
      <c r="N26" s="115"/>
      <c r="O26" s="16" t="s">
        <v>14</v>
      </c>
      <c r="P26" s="282"/>
      <c r="Q26" s="283"/>
      <c r="R26" s="276"/>
      <c r="S26" s="277"/>
      <c r="T26" s="277"/>
      <c r="U26" s="277"/>
      <c r="V26" s="277"/>
      <c r="W26" s="277"/>
      <c r="X26" s="277"/>
      <c r="Y26" s="278"/>
    </row>
    <row r="27" spans="2:25" ht="19.149999999999999" customHeight="1" x14ac:dyDescent="0.4">
      <c r="B27" s="157"/>
      <c r="C27" s="155"/>
      <c r="D27" s="120"/>
      <c r="E27" s="198"/>
      <c r="F27" s="190"/>
      <c r="G27" s="107"/>
      <c r="H27" s="11" t="s">
        <v>18</v>
      </c>
      <c r="I27" s="12">
        <v>224000</v>
      </c>
      <c r="J27" s="11" t="s">
        <v>21</v>
      </c>
      <c r="K27" s="2"/>
      <c r="L27" s="54" t="s">
        <v>23</v>
      </c>
      <c r="M27" s="101">
        <f t="shared" si="0"/>
        <v>0</v>
      </c>
      <c r="N27" s="102"/>
      <c r="O27" s="13" t="s">
        <v>14</v>
      </c>
      <c r="P27" s="282"/>
      <c r="Q27" s="283"/>
      <c r="R27" s="276"/>
      <c r="S27" s="277"/>
      <c r="T27" s="277"/>
      <c r="U27" s="277"/>
      <c r="V27" s="277"/>
      <c r="W27" s="277"/>
      <c r="X27" s="277"/>
      <c r="Y27" s="278"/>
    </row>
    <row r="28" spans="2:25" ht="19.149999999999999" customHeight="1" x14ac:dyDescent="0.4">
      <c r="B28" s="157"/>
      <c r="C28" s="155"/>
      <c r="D28" s="120"/>
      <c r="E28" s="198"/>
      <c r="F28" s="190"/>
      <c r="G28" s="106" t="s">
        <v>99</v>
      </c>
      <c r="H28" s="14" t="s">
        <v>17</v>
      </c>
      <c r="I28" s="15">
        <v>201000</v>
      </c>
      <c r="J28" s="14" t="s">
        <v>22</v>
      </c>
      <c r="K28" s="3"/>
      <c r="L28" s="53" t="s">
        <v>23</v>
      </c>
      <c r="M28" s="114">
        <f t="shared" si="0"/>
        <v>0</v>
      </c>
      <c r="N28" s="115"/>
      <c r="O28" s="16" t="s">
        <v>14</v>
      </c>
      <c r="P28" s="282"/>
      <c r="Q28" s="283"/>
      <c r="R28" s="276"/>
      <c r="S28" s="277"/>
      <c r="T28" s="277"/>
      <c r="U28" s="277"/>
      <c r="V28" s="277"/>
      <c r="W28" s="277"/>
      <c r="X28" s="277"/>
      <c r="Y28" s="278"/>
    </row>
    <row r="29" spans="2:25" ht="19.149999999999999" customHeight="1" x14ac:dyDescent="0.4">
      <c r="B29" s="157"/>
      <c r="C29" s="155"/>
      <c r="D29" s="120"/>
      <c r="E29" s="198"/>
      <c r="F29" s="191"/>
      <c r="G29" s="107"/>
      <c r="H29" s="11" t="s">
        <v>18</v>
      </c>
      <c r="I29" s="12">
        <v>302000</v>
      </c>
      <c r="J29" s="11" t="s">
        <v>21</v>
      </c>
      <c r="K29" s="2"/>
      <c r="L29" s="54" t="s">
        <v>23</v>
      </c>
      <c r="M29" s="101">
        <f t="shared" si="0"/>
        <v>0</v>
      </c>
      <c r="N29" s="102"/>
      <c r="O29" s="13" t="s">
        <v>14</v>
      </c>
      <c r="P29" s="282"/>
      <c r="Q29" s="283"/>
      <c r="R29" s="276"/>
      <c r="S29" s="277"/>
      <c r="T29" s="277"/>
      <c r="U29" s="277"/>
      <c r="V29" s="277"/>
      <c r="W29" s="277"/>
      <c r="X29" s="277"/>
      <c r="Y29" s="278"/>
    </row>
    <row r="30" spans="2:25" ht="19.149999999999999" customHeight="1" x14ac:dyDescent="0.4">
      <c r="B30" s="157"/>
      <c r="C30" s="155"/>
      <c r="D30" s="120"/>
      <c r="E30" s="198"/>
      <c r="F30" s="201" t="s">
        <v>19</v>
      </c>
      <c r="G30" s="106" t="s">
        <v>56</v>
      </c>
      <c r="H30" s="14" t="s">
        <v>17</v>
      </c>
      <c r="I30" s="15">
        <v>53000</v>
      </c>
      <c r="J30" s="14" t="s">
        <v>21</v>
      </c>
      <c r="K30" s="3"/>
      <c r="L30" s="53" t="s">
        <v>23</v>
      </c>
      <c r="M30" s="114">
        <f t="shared" si="0"/>
        <v>0</v>
      </c>
      <c r="N30" s="115"/>
      <c r="O30" s="16" t="s">
        <v>14</v>
      </c>
      <c r="P30" s="282"/>
      <c r="Q30" s="283"/>
      <c r="R30" s="276"/>
      <c r="S30" s="277"/>
      <c r="T30" s="277"/>
      <c r="U30" s="277"/>
      <c r="V30" s="277"/>
      <c r="W30" s="277"/>
      <c r="X30" s="277"/>
      <c r="Y30" s="278"/>
    </row>
    <row r="31" spans="2:25" ht="19.149999999999999" customHeight="1" x14ac:dyDescent="0.4">
      <c r="B31" s="157"/>
      <c r="C31" s="155"/>
      <c r="D31" s="120"/>
      <c r="E31" s="198"/>
      <c r="F31" s="190"/>
      <c r="G31" s="107"/>
      <c r="H31" s="11" t="s">
        <v>18</v>
      </c>
      <c r="I31" s="12">
        <v>91000</v>
      </c>
      <c r="J31" s="11" t="s">
        <v>21</v>
      </c>
      <c r="K31" s="2"/>
      <c r="L31" s="54" t="s">
        <v>23</v>
      </c>
      <c r="M31" s="101">
        <f t="shared" si="0"/>
        <v>0</v>
      </c>
      <c r="N31" s="102"/>
      <c r="O31" s="13" t="s">
        <v>14</v>
      </c>
      <c r="P31" s="282"/>
      <c r="Q31" s="283"/>
      <c r="R31" s="276"/>
      <c r="S31" s="277"/>
      <c r="T31" s="277"/>
      <c r="U31" s="277"/>
      <c r="V31" s="277"/>
      <c r="W31" s="277"/>
      <c r="X31" s="277"/>
      <c r="Y31" s="278"/>
    </row>
    <row r="32" spans="2:25" ht="19.149999999999999" customHeight="1" x14ac:dyDescent="0.4">
      <c r="B32" s="157"/>
      <c r="C32" s="155"/>
      <c r="D32" s="120"/>
      <c r="E32" s="198"/>
      <c r="F32" s="190"/>
      <c r="G32" s="106" t="s">
        <v>99</v>
      </c>
      <c r="H32" s="14" t="s">
        <v>17</v>
      </c>
      <c r="I32" s="15">
        <v>72000</v>
      </c>
      <c r="J32" s="14" t="s">
        <v>21</v>
      </c>
      <c r="K32" s="3"/>
      <c r="L32" s="53" t="s">
        <v>23</v>
      </c>
      <c r="M32" s="114">
        <f t="shared" si="0"/>
        <v>0</v>
      </c>
      <c r="N32" s="115"/>
      <c r="O32" s="16" t="s">
        <v>14</v>
      </c>
      <c r="P32" s="282"/>
      <c r="Q32" s="283"/>
      <c r="R32" s="276"/>
      <c r="S32" s="277"/>
      <c r="T32" s="277"/>
      <c r="U32" s="277"/>
      <c r="V32" s="277"/>
      <c r="W32" s="277"/>
      <c r="X32" s="277"/>
      <c r="Y32" s="278"/>
    </row>
    <row r="33" spans="2:25" ht="19.149999999999999" customHeight="1" x14ac:dyDescent="0.4">
      <c r="B33" s="157"/>
      <c r="C33" s="155"/>
      <c r="D33" s="120"/>
      <c r="E33" s="198"/>
      <c r="F33" s="191"/>
      <c r="G33" s="107"/>
      <c r="H33" s="11" t="s">
        <v>18</v>
      </c>
      <c r="I33" s="12">
        <v>123000</v>
      </c>
      <c r="J33" s="11" t="s">
        <v>21</v>
      </c>
      <c r="K33" s="2"/>
      <c r="L33" s="54" t="s">
        <v>23</v>
      </c>
      <c r="M33" s="101">
        <f t="shared" si="0"/>
        <v>0</v>
      </c>
      <c r="N33" s="102"/>
      <c r="O33" s="13" t="s">
        <v>14</v>
      </c>
      <c r="P33" s="282"/>
      <c r="Q33" s="283"/>
      <c r="R33" s="276"/>
      <c r="S33" s="277"/>
      <c r="T33" s="277"/>
      <c r="U33" s="277"/>
      <c r="V33" s="277"/>
      <c r="W33" s="277"/>
      <c r="X33" s="277"/>
      <c r="Y33" s="278"/>
    </row>
    <row r="34" spans="2:25" ht="19.149999999999999" customHeight="1" x14ac:dyDescent="0.4">
      <c r="B34" s="157"/>
      <c r="C34" s="155"/>
      <c r="D34" s="120"/>
      <c r="E34" s="198"/>
      <c r="F34" s="200" t="s">
        <v>20</v>
      </c>
      <c r="G34" s="106" t="s">
        <v>56</v>
      </c>
      <c r="H34" s="14" t="s">
        <v>17</v>
      </c>
      <c r="I34" s="15">
        <v>192000</v>
      </c>
      <c r="J34" s="14" t="s">
        <v>21</v>
      </c>
      <c r="K34" s="3"/>
      <c r="L34" s="53" t="s">
        <v>23</v>
      </c>
      <c r="M34" s="114">
        <f t="shared" si="0"/>
        <v>0</v>
      </c>
      <c r="N34" s="115"/>
      <c r="O34" s="16" t="s">
        <v>14</v>
      </c>
      <c r="P34" s="282"/>
      <c r="Q34" s="283"/>
      <c r="R34" s="276"/>
      <c r="S34" s="277"/>
      <c r="T34" s="277"/>
      <c r="U34" s="277"/>
      <c r="V34" s="277"/>
      <c r="W34" s="277"/>
      <c r="X34" s="277"/>
      <c r="Y34" s="278"/>
    </row>
    <row r="35" spans="2:25" ht="19.149999999999999" customHeight="1" x14ac:dyDescent="0.4">
      <c r="B35" s="157"/>
      <c r="C35" s="155"/>
      <c r="D35" s="120"/>
      <c r="E35" s="198"/>
      <c r="F35" s="200"/>
      <c r="G35" s="107"/>
      <c r="H35" s="11" t="s">
        <v>18</v>
      </c>
      <c r="I35" s="12">
        <v>288000</v>
      </c>
      <c r="J35" s="11" t="s">
        <v>21</v>
      </c>
      <c r="K35" s="2"/>
      <c r="L35" s="54" t="s">
        <v>23</v>
      </c>
      <c r="M35" s="101">
        <f t="shared" si="0"/>
        <v>0</v>
      </c>
      <c r="N35" s="102"/>
      <c r="O35" s="13" t="s">
        <v>14</v>
      </c>
      <c r="P35" s="282"/>
      <c r="Q35" s="283"/>
      <c r="R35" s="276"/>
      <c r="S35" s="277"/>
      <c r="T35" s="277"/>
      <c r="U35" s="277"/>
      <c r="V35" s="277"/>
      <c r="W35" s="277"/>
      <c r="X35" s="277"/>
      <c r="Y35" s="278"/>
    </row>
    <row r="36" spans="2:25" ht="19.149999999999999" customHeight="1" x14ac:dyDescent="0.4">
      <c r="B36" s="157"/>
      <c r="C36" s="155"/>
      <c r="D36" s="120"/>
      <c r="E36" s="198"/>
      <c r="F36" s="200"/>
      <c r="G36" s="106" t="s">
        <v>99</v>
      </c>
      <c r="H36" s="14" t="s">
        <v>17</v>
      </c>
      <c r="I36" s="15">
        <v>256000</v>
      </c>
      <c r="J36" s="14" t="s">
        <v>21</v>
      </c>
      <c r="K36" s="3"/>
      <c r="L36" s="53" t="s">
        <v>23</v>
      </c>
      <c r="M36" s="114">
        <f t="shared" si="0"/>
        <v>0</v>
      </c>
      <c r="N36" s="115"/>
      <c r="O36" s="16" t="s">
        <v>14</v>
      </c>
      <c r="P36" s="282"/>
      <c r="Q36" s="283"/>
      <c r="R36" s="276"/>
      <c r="S36" s="277"/>
      <c r="T36" s="277"/>
      <c r="U36" s="277"/>
      <c r="V36" s="277"/>
      <c r="W36" s="277"/>
      <c r="X36" s="277"/>
      <c r="Y36" s="278"/>
    </row>
    <row r="37" spans="2:25" ht="19.149999999999999" customHeight="1" x14ac:dyDescent="0.4">
      <c r="B37" s="157"/>
      <c r="C37" s="155"/>
      <c r="D37" s="120"/>
      <c r="E37" s="199"/>
      <c r="F37" s="200"/>
      <c r="G37" s="107"/>
      <c r="H37" s="11" t="s">
        <v>18</v>
      </c>
      <c r="I37" s="12">
        <v>384000</v>
      </c>
      <c r="J37" s="11" t="s">
        <v>21</v>
      </c>
      <c r="K37" s="2"/>
      <c r="L37" s="54" t="s">
        <v>23</v>
      </c>
      <c r="M37" s="101">
        <f t="shared" si="0"/>
        <v>0</v>
      </c>
      <c r="N37" s="102"/>
      <c r="O37" s="13" t="s">
        <v>14</v>
      </c>
      <c r="P37" s="282"/>
      <c r="Q37" s="283"/>
      <c r="R37" s="276"/>
      <c r="S37" s="277"/>
      <c r="T37" s="277"/>
      <c r="U37" s="277"/>
      <c r="V37" s="277"/>
      <c r="W37" s="277"/>
      <c r="X37" s="277"/>
      <c r="Y37" s="278"/>
    </row>
    <row r="38" spans="2:25" ht="19.149999999999999" customHeight="1" x14ac:dyDescent="0.4">
      <c r="B38" s="157"/>
      <c r="C38" s="155"/>
      <c r="D38" s="120"/>
      <c r="E38" s="240"/>
      <c r="F38" s="241"/>
      <c r="G38" s="163" t="s">
        <v>36</v>
      </c>
      <c r="H38" s="163"/>
      <c r="I38" s="163"/>
      <c r="J38" s="163"/>
      <c r="K38" s="163"/>
      <c r="L38" s="164"/>
      <c r="M38" s="192">
        <f>SUM(M10:M37)</f>
        <v>0</v>
      </c>
      <c r="N38" s="193"/>
      <c r="O38" s="17" t="s">
        <v>14</v>
      </c>
      <c r="P38" s="282"/>
      <c r="Q38" s="283"/>
      <c r="R38" s="276"/>
      <c r="S38" s="277"/>
      <c r="T38" s="277"/>
      <c r="U38" s="277"/>
      <c r="V38" s="277"/>
      <c r="W38" s="277"/>
      <c r="X38" s="277"/>
      <c r="Y38" s="278"/>
    </row>
    <row r="39" spans="2:25" ht="19.149999999999999" customHeight="1" x14ac:dyDescent="0.4">
      <c r="B39" s="157"/>
      <c r="C39" s="155"/>
      <c r="D39" s="121"/>
      <c r="E39" s="242"/>
      <c r="F39" s="243"/>
      <c r="G39" s="163" t="s">
        <v>47</v>
      </c>
      <c r="H39" s="163"/>
      <c r="I39" s="163"/>
      <c r="J39" s="163"/>
      <c r="K39" s="163"/>
      <c r="L39" s="164"/>
      <c r="M39" s="116"/>
      <c r="N39" s="117"/>
      <c r="O39" s="17" t="s">
        <v>14</v>
      </c>
      <c r="P39" s="282"/>
      <c r="Q39" s="283"/>
      <c r="R39" s="276"/>
      <c r="S39" s="277"/>
      <c r="T39" s="277"/>
      <c r="U39" s="277"/>
      <c r="V39" s="277"/>
      <c r="W39" s="277"/>
      <c r="X39" s="277"/>
      <c r="Y39" s="278"/>
    </row>
    <row r="40" spans="2:25" ht="19.149999999999999" customHeight="1" x14ac:dyDescent="0.4">
      <c r="B40" s="157"/>
      <c r="C40" s="155"/>
      <c r="D40" s="119" t="s">
        <v>44</v>
      </c>
      <c r="E40" s="205" t="s">
        <v>24</v>
      </c>
      <c r="F40" s="206"/>
      <c r="G40" s="202">
        <v>498000</v>
      </c>
      <c r="H40" s="203"/>
      <c r="I40" s="204"/>
      <c r="J40" s="18" t="s">
        <v>29</v>
      </c>
      <c r="K40" s="4"/>
      <c r="L40" s="56" t="s">
        <v>34</v>
      </c>
      <c r="M40" s="125">
        <f t="shared" ref="M40:M47" si="1">ROUNDDOWN(G40*K40,0)</f>
        <v>0</v>
      </c>
      <c r="N40" s="126"/>
      <c r="O40" s="17" t="s">
        <v>14</v>
      </c>
      <c r="P40" s="282"/>
      <c r="Q40" s="283"/>
      <c r="R40" s="276"/>
      <c r="S40" s="277"/>
      <c r="T40" s="277"/>
      <c r="U40" s="277"/>
      <c r="V40" s="277"/>
      <c r="W40" s="277"/>
      <c r="X40" s="277"/>
      <c r="Y40" s="278"/>
    </row>
    <row r="41" spans="2:25" ht="19.149999999999999" customHeight="1" x14ac:dyDescent="0.4">
      <c r="B41" s="157"/>
      <c r="C41" s="155"/>
      <c r="D41" s="120"/>
      <c r="E41" s="205" t="s">
        <v>25</v>
      </c>
      <c r="F41" s="206"/>
      <c r="G41" s="202">
        <v>416000</v>
      </c>
      <c r="H41" s="203"/>
      <c r="I41" s="204"/>
      <c r="J41" s="18" t="s">
        <v>30</v>
      </c>
      <c r="K41" s="4"/>
      <c r="L41" s="56" t="s">
        <v>34</v>
      </c>
      <c r="M41" s="125">
        <f t="shared" si="1"/>
        <v>0</v>
      </c>
      <c r="N41" s="126"/>
      <c r="O41" s="17" t="s">
        <v>14</v>
      </c>
      <c r="P41" s="282"/>
      <c r="Q41" s="283"/>
      <c r="R41" s="276"/>
      <c r="S41" s="277"/>
      <c r="T41" s="277"/>
      <c r="U41" s="277"/>
      <c r="V41" s="277"/>
      <c r="W41" s="277"/>
      <c r="X41" s="277"/>
      <c r="Y41" s="278"/>
    </row>
    <row r="42" spans="2:25" ht="19.149999999999999" customHeight="1" x14ac:dyDescent="0.4">
      <c r="B42" s="157"/>
      <c r="C42" s="155"/>
      <c r="D42" s="120"/>
      <c r="E42" s="290" t="s">
        <v>40</v>
      </c>
      <c r="F42" s="291"/>
      <c r="G42" s="202">
        <v>273000</v>
      </c>
      <c r="H42" s="203"/>
      <c r="I42" s="204"/>
      <c r="J42" s="18" t="s">
        <v>31</v>
      </c>
      <c r="K42" s="4"/>
      <c r="L42" s="56" t="s">
        <v>34</v>
      </c>
      <c r="M42" s="125">
        <f t="shared" si="1"/>
        <v>0</v>
      </c>
      <c r="N42" s="126"/>
      <c r="O42" s="17" t="s">
        <v>14</v>
      </c>
      <c r="P42" s="282"/>
      <c r="Q42" s="283"/>
      <c r="R42" s="276"/>
      <c r="S42" s="277"/>
      <c r="T42" s="277"/>
      <c r="U42" s="277"/>
      <c r="V42" s="277"/>
      <c r="W42" s="277"/>
      <c r="X42" s="277"/>
      <c r="Y42" s="278"/>
    </row>
    <row r="43" spans="2:25" ht="19.149999999999999" customHeight="1" x14ac:dyDescent="0.4">
      <c r="B43" s="157"/>
      <c r="C43" s="155"/>
      <c r="D43" s="120"/>
      <c r="E43" s="205" t="s">
        <v>26</v>
      </c>
      <c r="F43" s="206"/>
      <c r="G43" s="202">
        <v>58000</v>
      </c>
      <c r="H43" s="203"/>
      <c r="I43" s="204"/>
      <c r="J43" s="18" t="s">
        <v>32</v>
      </c>
      <c r="K43" s="4"/>
      <c r="L43" s="56" t="s">
        <v>33</v>
      </c>
      <c r="M43" s="125">
        <f t="shared" si="1"/>
        <v>0</v>
      </c>
      <c r="N43" s="126"/>
      <c r="O43" s="17" t="s">
        <v>14</v>
      </c>
      <c r="P43" s="282"/>
      <c r="Q43" s="283"/>
      <c r="R43" s="276"/>
      <c r="S43" s="277"/>
      <c r="T43" s="277"/>
      <c r="U43" s="277"/>
      <c r="V43" s="277"/>
      <c r="W43" s="277"/>
      <c r="X43" s="277"/>
      <c r="Y43" s="278"/>
    </row>
    <row r="44" spans="2:25" ht="19.149999999999999" customHeight="1" x14ac:dyDescent="0.4">
      <c r="B44" s="157"/>
      <c r="C44" s="155"/>
      <c r="D44" s="120"/>
      <c r="E44" s="205" t="s">
        <v>57</v>
      </c>
      <c r="F44" s="206"/>
      <c r="G44" s="202">
        <v>130000</v>
      </c>
      <c r="H44" s="203"/>
      <c r="I44" s="204"/>
      <c r="J44" s="18" t="s">
        <v>31</v>
      </c>
      <c r="K44" s="4"/>
      <c r="L44" s="56" t="s">
        <v>34</v>
      </c>
      <c r="M44" s="125">
        <f t="shared" si="1"/>
        <v>0</v>
      </c>
      <c r="N44" s="126"/>
      <c r="O44" s="17" t="s">
        <v>14</v>
      </c>
      <c r="P44" s="282"/>
      <c r="Q44" s="283"/>
      <c r="R44" s="276"/>
      <c r="S44" s="277"/>
      <c r="T44" s="277"/>
      <c r="U44" s="277"/>
      <c r="V44" s="277"/>
      <c r="W44" s="277"/>
      <c r="X44" s="277"/>
      <c r="Y44" s="278"/>
    </row>
    <row r="45" spans="2:25" ht="19.149999999999999" customHeight="1" x14ac:dyDescent="0.4">
      <c r="B45" s="157"/>
      <c r="C45" s="155"/>
      <c r="D45" s="120"/>
      <c r="E45" s="205" t="s">
        <v>94</v>
      </c>
      <c r="F45" s="206"/>
      <c r="G45" s="202">
        <v>130000</v>
      </c>
      <c r="H45" s="203"/>
      <c r="I45" s="204"/>
      <c r="J45" s="18" t="s">
        <v>31</v>
      </c>
      <c r="K45" s="4"/>
      <c r="L45" s="56" t="s">
        <v>34</v>
      </c>
      <c r="M45" s="125">
        <f t="shared" si="1"/>
        <v>0</v>
      </c>
      <c r="N45" s="126"/>
      <c r="O45" s="17" t="s">
        <v>14</v>
      </c>
      <c r="P45" s="282"/>
      <c r="Q45" s="283"/>
      <c r="R45" s="276"/>
      <c r="S45" s="277"/>
      <c r="T45" s="277"/>
      <c r="U45" s="277"/>
      <c r="V45" s="277"/>
      <c r="W45" s="277"/>
      <c r="X45" s="277"/>
      <c r="Y45" s="278"/>
    </row>
    <row r="46" spans="2:25" ht="19.149999999999999" customHeight="1" x14ac:dyDescent="0.4">
      <c r="B46" s="157"/>
      <c r="C46" s="155"/>
      <c r="D46" s="120"/>
      <c r="E46" s="205" t="s">
        <v>28</v>
      </c>
      <c r="F46" s="206"/>
      <c r="G46" s="202">
        <v>510000</v>
      </c>
      <c r="H46" s="203"/>
      <c r="I46" s="204"/>
      <c r="J46" s="18" t="s">
        <v>31</v>
      </c>
      <c r="K46" s="4"/>
      <c r="L46" s="56" t="s">
        <v>34</v>
      </c>
      <c r="M46" s="125">
        <f t="shared" si="1"/>
        <v>0</v>
      </c>
      <c r="N46" s="126"/>
      <c r="O46" s="17" t="s">
        <v>14</v>
      </c>
      <c r="P46" s="282"/>
      <c r="Q46" s="283"/>
      <c r="R46" s="276"/>
      <c r="S46" s="277"/>
      <c r="T46" s="277"/>
      <c r="U46" s="277"/>
      <c r="V46" s="277"/>
      <c r="W46" s="277"/>
      <c r="X46" s="277"/>
      <c r="Y46" s="278"/>
    </row>
    <row r="47" spans="2:25" ht="19.149999999999999" customHeight="1" x14ac:dyDescent="0.4">
      <c r="B47" s="157"/>
      <c r="C47" s="155"/>
      <c r="D47" s="120"/>
      <c r="E47" s="205" t="s">
        <v>100</v>
      </c>
      <c r="F47" s="206"/>
      <c r="G47" s="202">
        <v>130000</v>
      </c>
      <c r="H47" s="203"/>
      <c r="I47" s="204"/>
      <c r="J47" s="18" t="s">
        <v>31</v>
      </c>
      <c r="K47" s="4"/>
      <c r="L47" s="56" t="s">
        <v>34</v>
      </c>
      <c r="M47" s="125">
        <f t="shared" si="1"/>
        <v>0</v>
      </c>
      <c r="N47" s="126"/>
      <c r="O47" s="17" t="s">
        <v>14</v>
      </c>
      <c r="P47" s="282"/>
      <c r="Q47" s="283"/>
      <c r="R47" s="276"/>
      <c r="S47" s="277"/>
      <c r="T47" s="277"/>
      <c r="U47" s="277"/>
      <c r="V47" s="277"/>
      <c r="W47" s="277"/>
      <c r="X47" s="277"/>
      <c r="Y47" s="278"/>
    </row>
    <row r="48" spans="2:25" ht="19.149999999999999" customHeight="1" x14ac:dyDescent="0.4">
      <c r="B48" s="157"/>
      <c r="C48" s="155"/>
      <c r="D48" s="120"/>
      <c r="E48" s="196"/>
      <c r="F48" s="196"/>
      <c r="G48" s="163" t="s">
        <v>36</v>
      </c>
      <c r="H48" s="163"/>
      <c r="I48" s="163"/>
      <c r="J48" s="163"/>
      <c r="K48" s="163"/>
      <c r="L48" s="164"/>
      <c r="M48" s="125">
        <f>SUM(M40:M47)</f>
        <v>0</v>
      </c>
      <c r="N48" s="126"/>
      <c r="O48" s="17" t="s">
        <v>14</v>
      </c>
      <c r="P48" s="282"/>
      <c r="Q48" s="283"/>
      <c r="R48" s="276"/>
      <c r="S48" s="277"/>
      <c r="T48" s="277"/>
      <c r="U48" s="277"/>
      <c r="V48" s="277"/>
      <c r="W48" s="277"/>
      <c r="X48" s="277"/>
      <c r="Y48" s="278"/>
    </row>
    <row r="49" spans="2:27" ht="19.149999999999999" customHeight="1" x14ac:dyDescent="0.4">
      <c r="B49" s="157"/>
      <c r="C49" s="155"/>
      <c r="D49" s="121"/>
      <c r="E49" s="196"/>
      <c r="F49" s="196"/>
      <c r="G49" s="163" t="s">
        <v>47</v>
      </c>
      <c r="H49" s="163"/>
      <c r="I49" s="163"/>
      <c r="J49" s="163"/>
      <c r="K49" s="163"/>
      <c r="L49" s="164"/>
      <c r="M49" s="116"/>
      <c r="N49" s="117"/>
      <c r="O49" s="17" t="s">
        <v>14</v>
      </c>
      <c r="P49" s="282"/>
      <c r="Q49" s="283"/>
      <c r="R49" s="276"/>
      <c r="S49" s="277"/>
      <c r="T49" s="277"/>
      <c r="U49" s="277"/>
      <c r="V49" s="277"/>
      <c r="W49" s="277"/>
      <c r="X49" s="277"/>
      <c r="Y49" s="278"/>
    </row>
    <row r="50" spans="2:27" ht="19.149999999999999" customHeight="1" x14ac:dyDescent="0.4">
      <c r="B50" s="157"/>
      <c r="C50" s="155"/>
      <c r="D50" s="240"/>
      <c r="E50" s="244"/>
      <c r="F50" s="241"/>
      <c r="G50" s="159" t="s">
        <v>35</v>
      </c>
      <c r="H50" s="159"/>
      <c r="I50" s="159"/>
      <c r="J50" s="159"/>
      <c r="K50" s="159"/>
      <c r="L50" s="160"/>
      <c r="M50" s="131">
        <f>SUM(M38,M48)</f>
        <v>0</v>
      </c>
      <c r="N50" s="134"/>
      <c r="O50" s="122" t="s">
        <v>14</v>
      </c>
      <c r="P50" s="131">
        <f>IFERROR(MIN(M50:N53),0)</f>
        <v>0</v>
      </c>
      <c r="Q50" s="129" t="s">
        <v>65</v>
      </c>
      <c r="R50" s="276"/>
      <c r="S50" s="277"/>
      <c r="T50" s="277"/>
      <c r="U50" s="277"/>
      <c r="V50" s="277"/>
      <c r="W50" s="277"/>
      <c r="X50" s="277"/>
      <c r="Y50" s="278"/>
      <c r="Z50" s="36"/>
      <c r="AA50" s="37"/>
    </row>
    <row r="51" spans="2:27" ht="19.149999999999999" customHeight="1" x14ac:dyDescent="0.4">
      <c r="B51" s="157"/>
      <c r="C51" s="155"/>
      <c r="D51" s="245"/>
      <c r="E51" s="246"/>
      <c r="F51" s="247"/>
      <c r="G51" s="161"/>
      <c r="H51" s="161"/>
      <c r="I51" s="161"/>
      <c r="J51" s="161"/>
      <c r="K51" s="161"/>
      <c r="L51" s="162"/>
      <c r="M51" s="135"/>
      <c r="N51" s="136"/>
      <c r="O51" s="124"/>
      <c r="P51" s="132"/>
      <c r="Q51" s="133"/>
      <c r="R51" s="276"/>
      <c r="S51" s="277"/>
      <c r="T51" s="277"/>
      <c r="U51" s="277"/>
      <c r="V51" s="277"/>
      <c r="W51" s="277"/>
      <c r="X51" s="277"/>
      <c r="Y51" s="278"/>
      <c r="Z51" s="36"/>
      <c r="AA51" s="37"/>
    </row>
    <row r="52" spans="2:27" ht="19.149999999999999" customHeight="1" x14ac:dyDescent="0.4">
      <c r="B52" s="157"/>
      <c r="C52" s="155"/>
      <c r="D52" s="245"/>
      <c r="E52" s="246"/>
      <c r="F52" s="247"/>
      <c r="G52" s="159" t="s">
        <v>48</v>
      </c>
      <c r="H52" s="159"/>
      <c r="I52" s="159"/>
      <c r="J52" s="159"/>
      <c r="K52" s="159"/>
      <c r="L52" s="160"/>
      <c r="M52" s="131">
        <f>SUM(M39,M49)</f>
        <v>0</v>
      </c>
      <c r="N52" s="134"/>
      <c r="O52" s="122" t="s">
        <v>14</v>
      </c>
      <c r="P52" s="132">
        <f t="shared" ref="P52" si="2">IFERROR(MIN(N52:N53),0)</f>
        <v>0</v>
      </c>
      <c r="Q52" s="133"/>
      <c r="R52" s="276"/>
      <c r="S52" s="277"/>
      <c r="T52" s="277"/>
      <c r="U52" s="277"/>
      <c r="V52" s="277"/>
      <c r="W52" s="277"/>
      <c r="X52" s="277"/>
      <c r="Y52" s="278"/>
      <c r="Z52" s="36"/>
      <c r="AA52" s="37"/>
    </row>
    <row r="53" spans="2:27" ht="19.149999999999999" customHeight="1" x14ac:dyDescent="0.4">
      <c r="B53" s="157"/>
      <c r="C53" s="155"/>
      <c r="D53" s="242"/>
      <c r="E53" s="248"/>
      <c r="F53" s="243"/>
      <c r="G53" s="161"/>
      <c r="H53" s="161"/>
      <c r="I53" s="161"/>
      <c r="J53" s="161"/>
      <c r="K53" s="161"/>
      <c r="L53" s="162"/>
      <c r="M53" s="132"/>
      <c r="N53" s="137"/>
      <c r="O53" s="123"/>
      <c r="P53" s="132"/>
      <c r="Q53" s="133"/>
      <c r="R53" s="276"/>
      <c r="S53" s="277"/>
      <c r="T53" s="277"/>
      <c r="U53" s="277"/>
      <c r="V53" s="277"/>
      <c r="W53" s="277"/>
      <c r="X53" s="277"/>
      <c r="Y53" s="278"/>
      <c r="Z53" s="36"/>
      <c r="AA53" s="37"/>
    </row>
    <row r="54" spans="2:27" ht="19.149999999999999" customHeight="1" x14ac:dyDescent="0.4">
      <c r="B54" s="157"/>
      <c r="C54" s="149" t="s">
        <v>63</v>
      </c>
      <c r="D54" s="150"/>
      <c r="E54" s="150"/>
      <c r="F54" s="151"/>
      <c r="G54" s="143" t="s">
        <v>48</v>
      </c>
      <c r="H54" s="143"/>
      <c r="I54" s="143"/>
      <c r="J54" s="143"/>
      <c r="K54" s="143"/>
      <c r="L54" s="144"/>
      <c r="M54" s="32" t="s">
        <v>58</v>
      </c>
      <c r="N54" s="48"/>
      <c r="O54" s="147" t="s">
        <v>14</v>
      </c>
      <c r="P54" s="127">
        <f>IFERROR(MIN(N54:N55),0)</f>
        <v>0</v>
      </c>
      <c r="Q54" s="129" t="s">
        <v>65</v>
      </c>
      <c r="R54" s="276"/>
      <c r="S54" s="277"/>
      <c r="T54" s="277"/>
      <c r="U54" s="277"/>
      <c r="V54" s="277"/>
      <c r="W54" s="277"/>
      <c r="X54" s="277"/>
      <c r="Y54" s="278"/>
      <c r="Z54" s="36"/>
      <c r="AA54" s="37"/>
    </row>
    <row r="55" spans="2:27" s="36" customFormat="1" ht="19.149999999999999" customHeight="1" thickBot="1" x14ac:dyDescent="0.45">
      <c r="B55" s="157"/>
      <c r="C55" s="152"/>
      <c r="D55" s="153"/>
      <c r="E55" s="153"/>
      <c r="F55" s="154"/>
      <c r="G55" s="145"/>
      <c r="H55" s="145"/>
      <c r="I55" s="145"/>
      <c r="J55" s="145"/>
      <c r="K55" s="145"/>
      <c r="L55" s="146"/>
      <c r="M55" s="31" t="s">
        <v>59</v>
      </c>
      <c r="N55" s="47"/>
      <c r="O55" s="148"/>
      <c r="P55" s="128"/>
      <c r="Q55" s="130"/>
      <c r="R55" s="279"/>
      <c r="S55" s="280"/>
      <c r="T55" s="280"/>
      <c r="U55" s="280"/>
      <c r="V55" s="280"/>
      <c r="W55" s="280"/>
      <c r="X55" s="280"/>
      <c r="Y55" s="281"/>
      <c r="AA55" s="37"/>
    </row>
    <row r="56" spans="2:27" s="36" customFormat="1" ht="19.149999999999999" customHeight="1" x14ac:dyDescent="0.4">
      <c r="B56" s="157"/>
      <c r="C56" s="255"/>
      <c r="D56" s="256"/>
      <c r="E56" s="256"/>
      <c r="F56" s="257"/>
      <c r="G56" s="249" t="s">
        <v>68</v>
      </c>
      <c r="H56" s="249"/>
      <c r="I56" s="249"/>
      <c r="J56" s="249"/>
      <c r="K56" s="249"/>
      <c r="L56" s="250"/>
      <c r="M56" s="267"/>
      <c r="N56" s="268"/>
      <c r="O56" s="269"/>
      <c r="P56" s="228">
        <f>SUM(P8,P50,P54)</f>
        <v>0</v>
      </c>
      <c r="Q56" s="133" t="s">
        <v>65</v>
      </c>
      <c r="R56" s="235" t="s">
        <v>66</v>
      </c>
      <c r="S56" s="230">
        <f>ROUNDDOWN(P56*0.4,0)</f>
        <v>0</v>
      </c>
      <c r="T56" s="231" t="s">
        <v>14</v>
      </c>
      <c r="U56" s="5" t="s">
        <v>53</v>
      </c>
      <c r="V56" s="19" t="s">
        <v>51</v>
      </c>
      <c r="W56" s="20"/>
      <c r="X56" s="287">
        <f>ROUNDDOWN(IF(U56="☑",MIN(S56,V57)),-3)</f>
        <v>0</v>
      </c>
      <c r="Y56" s="284" t="s">
        <v>14</v>
      </c>
      <c r="Z56" s="38"/>
      <c r="AA56" s="41" t="s">
        <v>54</v>
      </c>
    </row>
    <row r="57" spans="2:27" s="36" customFormat="1" ht="19.149999999999999" customHeight="1" x14ac:dyDescent="0.4">
      <c r="B57" s="157"/>
      <c r="C57" s="258"/>
      <c r="D57" s="259"/>
      <c r="E57" s="259"/>
      <c r="F57" s="260"/>
      <c r="G57" s="251"/>
      <c r="H57" s="251"/>
      <c r="I57" s="251"/>
      <c r="J57" s="251"/>
      <c r="K57" s="251"/>
      <c r="L57" s="252"/>
      <c r="M57" s="267"/>
      <c r="N57" s="268"/>
      <c r="O57" s="269"/>
      <c r="P57" s="228"/>
      <c r="Q57" s="133"/>
      <c r="R57" s="236"/>
      <c r="S57" s="202">
        <f t="shared" ref="S57" si="3">ROUNDDOWN(M57*2/3,0)</f>
        <v>0</v>
      </c>
      <c r="T57" s="232"/>
      <c r="U57" s="57"/>
      <c r="V57" s="45">
        <v>300000</v>
      </c>
      <c r="W57" s="44" t="s">
        <v>14</v>
      </c>
      <c r="X57" s="288"/>
      <c r="Y57" s="285"/>
      <c r="Z57" s="38"/>
      <c r="AA57" s="41" t="s">
        <v>53</v>
      </c>
    </row>
    <row r="58" spans="2:27" s="36" customFormat="1" ht="19.149999999999999" customHeight="1" x14ac:dyDescent="0.4">
      <c r="B58" s="157"/>
      <c r="C58" s="258"/>
      <c r="D58" s="259"/>
      <c r="E58" s="259"/>
      <c r="F58" s="260"/>
      <c r="G58" s="251"/>
      <c r="H58" s="251"/>
      <c r="I58" s="251"/>
      <c r="J58" s="251"/>
      <c r="K58" s="251"/>
      <c r="L58" s="252"/>
      <c r="M58" s="267"/>
      <c r="N58" s="268"/>
      <c r="O58" s="269"/>
      <c r="P58" s="228"/>
      <c r="Q58" s="133"/>
      <c r="R58" s="236" t="s">
        <v>67</v>
      </c>
      <c r="S58" s="202">
        <f>ROUNDDOWN(P56*0.8,0)</f>
        <v>0</v>
      </c>
      <c r="T58" s="232" t="s">
        <v>14</v>
      </c>
      <c r="U58" s="58" t="s">
        <v>53</v>
      </c>
      <c r="V58" s="59" t="s">
        <v>101</v>
      </c>
      <c r="W58" s="60"/>
      <c r="X58" s="289">
        <f>ROUNDDOWN(IF(U58="☑",MIN(S58,V59)),-3)</f>
        <v>0</v>
      </c>
      <c r="Y58" s="285" t="s">
        <v>14</v>
      </c>
      <c r="Z58" s="38"/>
      <c r="AA58" s="41"/>
    </row>
    <row r="59" spans="2:27" s="36" customFormat="1" ht="19.149999999999999" customHeight="1" thickBot="1" x14ac:dyDescent="0.45">
      <c r="B59" s="158"/>
      <c r="C59" s="261"/>
      <c r="D59" s="262"/>
      <c r="E59" s="262"/>
      <c r="F59" s="263"/>
      <c r="G59" s="253"/>
      <c r="H59" s="253"/>
      <c r="I59" s="253"/>
      <c r="J59" s="253"/>
      <c r="K59" s="253"/>
      <c r="L59" s="254"/>
      <c r="M59" s="270"/>
      <c r="N59" s="271"/>
      <c r="O59" s="272"/>
      <c r="P59" s="229"/>
      <c r="Q59" s="227"/>
      <c r="R59" s="237"/>
      <c r="S59" s="233">
        <f t="shared" ref="S59" si="4">ROUNDDOWN(M59*2/3,0)</f>
        <v>0</v>
      </c>
      <c r="T59" s="234"/>
      <c r="U59" s="50"/>
      <c r="V59" s="98">
        <v>700000</v>
      </c>
      <c r="W59" s="100" t="s">
        <v>14</v>
      </c>
      <c r="X59" s="182"/>
      <c r="Y59" s="286"/>
      <c r="Z59" s="38"/>
      <c r="AA59" s="41"/>
    </row>
    <row r="60" spans="2:27" ht="19.149999999999999" customHeight="1" thickBot="1" x14ac:dyDescent="0.45">
      <c r="B60" s="138" t="s">
        <v>46</v>
      </c>
      <c r="C60" s="139"/>
      <c r="D60" s="139"/>
      <c r="E60" s="139"/>
      <c r="F60" s="139"/>
      <c r="G60" s="139"/>
      <c r="H60" s="139"/>
      <c r="I60" s="139"/>
      <c r="J60" s="139"/>
      <c r="K60" s="139"/>
      <c r="L60" s="140"/>
      <c r="M60" s="141">
        <f>SUM(N6,N8,M52,N54)</f>
        <v>0</v>
      </c>
      <c r="N60" s="142"/>
      <c r="O60" s="21" t="s">
        <v>14</v>
      </c>
      <c r="P60" s="264"/>
      <c r="Q60" s="265"/>
      <c r="R60" s="265"/>
      <c r="S60" s="265"/>
      <c r="T60" s="265"/>
      <c r="U60" s="265"/>
      <c r="V60" s="265"/>
      <c r="W60" s="266"/>
      <c r="X60" s="97">
        <f>SUM(X6,X56)</f>
        <v>0</v>
      </c>
      <c r="Y60" s="21" t="s">
        <v>14</v>
      </c>
    </row>
    <row r="61" spans="2:27" s="38" customFormat="1" ht="19.149999999999999" customHeight="1" x14ac:dyDescent="0.4">
      <c r="B61" s="96" t="s">
        <v>98</v>
      </c>
      <c r="C61" s="96"/>
      <c r="D61" s="96"/>
      <c r="E61" s="96"/>
      <c r="F61" s="96"/>
      <c r="G61" s="96"/>
      <c r="H61" s="41"/>
      <c r="I61" s="6"/>
      <c r="J61" s="41"/>
      <c r="K61" s="96"/>
      <c r="L61" s="41"/>
      <c r="M61" s="96"/>
      <c r="N61" s="96"/>
      <c r="O61" s="41"/>
      <c r="P61" s="41"/>
      <c r="Q61" s="41"/>
      <c r="R61" s="41"/>
      <c r="S61" s="96"/>
      <c r="T61" s="41"/>
      <c r="U61" s="41"/>
      <c r="V61" s="6"/>
      <c r="W61" s="7"/>
      <c r="X61" s="96"/>
      <c r="Y61" s="41"/>
      <c r="AA61" s="41"/>
    </row>
    <row r="62" spans="2:27" s="38" customFormat="1" ht="19.149999999999999" customHeight="1" x14ac:dyDescent="0.4">
      <c r="B62" s="118" t="s">
        <v>102</v>
      </c>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AA62" s="41"/>
    </row>
    <row r="63" spans="2:27" s="38" customFormat="1" ht="19.149999999999999" customHeight="1" x14ac:dyDescent="0.4">
      <c r="B63" s="118" t="s">
        <v>103</v>
      </c>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AA63" s="41"/>
    </row>
    <row r="64" spans="2:27" s="38" customFormat="1" ht="19.149999999999999" customHeight="1" x14ac:dyDescent="0.4">
      <c r="B64" s="118" t="s">
        <v>104</v>
      </c>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AA64" s="41"/>
    </row>
    <row r="65" spans="2:27" s="38" customFormat="1" ht="19.149999999999999" customHeight="1" x14ac:dyDescent="0.4">
      <c r="B65" s="118" t="s">
        <v>105</v>
      </c>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AA65" s="41"/>
    </row>
    <row r="66" spans="2:27" s="38" customFormat="1" ht="19.149999999999999" customHeight="1" x14ac:dyDescent="0.4">
      <c r="B66" s="118" t="s">
        <v>106</v>
      </c>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AA66" s="41"/>
    </row>
    <row r="67" spans="2:27" s="38" customFormat="1" ht="19.149999999999999" customHeight="1" x14ac:dyDescent="0.4">
      <c r="B67" s="118" t="s">
        <v>107</v>
      </c>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AA67" s="41"/>
    </row>
    <row r="68" spans="2:27" ht="19.149999999999999" customHeight="1" x14ac:dyDescent="0.4">
      <c r="B68" s="96" t="s">
        <v>108</v>
      </c>
      <c r="C68" s="96"/>
      <c r="D68" s="96"/>
      <c r="E68" s="96"/>
      <c r="F68" s="96"/>
      <c r="G68" s="96"/>
      <c r="H68" s="41"/>
      <c r="J68" s="41"/>
      <c r="K68" s="96"/>
      <c r="L68" s="41"/>
      <c r="M68" s="96"/>
      <c r="N68" s="96"/>
      <c r="O68" s="41"/>
      <c r="R68" s="41"/>
      <c r="S68" s="96"/>
      <c r="T68" s="41"/>
      <c r="U68" s="41"/>
      <c r="X68" s="96"/>
      <c r="Y68" s="41"/>
    </row>
  </sheetData>
  <mergeCells count="155">
    <mergeCell ref="G50:L51"/>
    <mergeCell ref="G49:L49"/>
    <mergeCell ref="E38:F39"/>
    <mergeCell ref="D50:F53"/>
    <mergeCell ref="G56:L59"/>
    <mergeCell ref="C56:F59"/>
    <mergeCell ref="B62:Y62"/>
    <mergeCell ref="B63:Y63"/>
    <mergeCell ref="B64:Y64"/>
    <mergeCell ref="P60:W60"/>
    <mergeCell ref="M56:O59"/>
    <mergeCell ref="R8:Y55"/>
    <mergeCell ref="P10:Q49"/>
    <mergeCell ref="Y56:Y57"/>
    <mergeCell ref="Y58:Y59"/>
    <mergeCell ref="X56:X57"/>
    <mergeCell ref="X58:X59"/>
    <mergeCell ref="E40:F40"/>
    <mergeCell ref="E41:F41"/>
    <mergeCell ref="E42:F42"/>
    <mergeCell ref="E43:F43"/>
    <mergeCell ref="E44:F44"/>
    <mergeCell ref="E45:F45"/>
    <mergeCell ref="E46:F46"/>
    <mergeCell ref="Q56:Q59"/>
    <mergeCell ref="P56:P59"/>
    <mergeCell ref="S56:S57"/>
    <mergeCell ref="T56:T57"/>
    <mergeCell ref="S58:S59"/>
    <mergeCell ref="T58:T59"/>
    <mergeCell ref="R56:R57"/>
    <mergeCell ref="R58:R59"/>
    <mergeCell ref="Q6:Q7"/>
    <mergeCell ref="S6:S7"/>
    <mergeCell ref="T6:T7"/>
    <mergeCell ref="P5:Q5"/>
    <mergeCell ref="P6:P7"/>
    <mergeCell ref="P8:P9"/>
    <mergeCell ref="Q8:Q9"/>
    <mergeCell ref="B6:F7"/>
    <mergeCell ref="G6:L7"/>
    <mergeCell ref="G8:L9"/>
    <mergeCell ref="E10:E25"/>
    <mergeCell ref="F22:F25"/>
    <mergeCell ref="B5:C5"/>
    <mergeCell ref="C8:F9"/>
    <mergeCell ref="M21:N21"/>
    <mergeCell ref="M22:N22"/>
    <mergeCell ref="M23:N23"/>
    <mergeCell ref="M24:N24"/>
    <mergeCell ref="M25:N25"/>
    <mergeCell ref="M12:N12"/>
    <mergeCell ref="E48:F48"/>
    <mergeCell ref="G48:L48"/>
    <mergeCell ref="E49:F49"/>
    <mergeCell ref="E26:E37"/>
    <mergeCell ref="F34:F37"/>
    <mergeCell ref="G34:G35"/>
    <mergeCell ref="G36:G37"/>
    <mergeCell ref="G10:G12"/>
    <mergeCell ref="G13:G15"/>
    <mergeCell ref="F26:F29"/>
    <mergeCell ref="G26:G27"/>
    <mergeCell ref="G28:G29"/>
    <mergeCell ref="F30:F33"/>
    <mergeCell ref="G40:I40"/>
    <mergeCell ref="G41:I41"/>
    <mergeCell ref="G42:I42"/>
    <mergeCell ref="G43:I43"/>
    <mergeCell ref="G44:I44"/>
    <mergeCell ref="G45:I45"/>
    <mergeCell ref="G46:I46"/>
    <mergeCell ref="G47:I47"/>
    <mergeCell ref="E47:F47"/>
    <mergeCell ref="M39:N39"/>
    <mergeCell ref="M40:N40"/>
    <mergeCell ref="M41:N41"/>
    <mergeCell ref="M47:N47"/>
    <mergeCell ref="M13:N13"/>
    <mergeCell ref="M14:N14"/>
    <mergeCell ref="M15:N15"/>
    <mergeCell ref="M16:N16"/>
    <mergeCell ref="M17:N17"/>
    <mergeCell ref="M18:N18"/>
    <mergeCell ref="M19:N19"/>
    <mergeCell ref="M20:N20"/>
    <mergeCell ref="M43:N43"/>
    <mergeCell ref="M44:N44"/>
    <mergeCell ref="M45:N45"/>
    <mergeCell ref="M46:N46"/>
    <mergeCell ref="M34:N34"/>
    <mergeCell ref="M35:N35"/>
    <mergeCell ref="M36:N36"/>
    <mergeCell ref="M27:N27"/>
    <mergeCell ref="M28:N28"/>
    <mergeCell ref="M29:N29"/>
    <mergeCell ref="M37:N37"/>
    <mergeCell ref="M32:N32"/>
    <mergeCell ref="B1:Y1"/>
    <mergeCell ref="S5:T5"/>
    <mergeCell ref="X5:Y5"/>
    <mergeCell ref="B3:Y3"/>
    <mergeCell ref="M48:N48"/>
    <mergeCell ref="U5:W5"/>
    <mergeCell ref="D5:F5"/>
    <mergeCell ref="G16:G18"/>
    <mergeCell ref="D10:D39"/>
    <mergeCell ref="F16:F21"/>
    <mergeCell ref="G19:G21"/>
    <mergeCell ref="G22:G23"/>
    <mergeCell ref="G24:G25"/>
    <mergeCell ref="Y6:Y7"/>
    <mergeCell ref="X6:X7"/>
    <mergeCell ref="U6:V7"/>
    <mergeCell ref="K5:L5"/>
    <mergeCell ref="M5:O5"/>
    <mergeCell ref="G30:G31"/>
    <mergeCell ref="G5:J5"/>
    <mergeCell ref="F10:F15"/>
    <mergeCell ref="M26:N26"/>
    <mergeCell ref="M38:N38"/>
    <mergeCell ref="W6:W7"/>
    <mergeCell ref="M49:N49"/>
    <mergeCell ref="B67:Y67"/>
    <mergeCell ref="B65:Y65"/>
    <mergeCell ref="D40:D49"/>
    <mergeCell ref="O52:O53"/>
    <mergeCell ref="O50:O51"/>
    <mergeCell ref="M42:N42"/>
    <mergeCell ref="P54:P55"/>
    <mergeCell ref="Q54:Q55"/>
    <mergeCell ref="P50:P53"/>
    <mergeCell ref="Q50:Q53"/>
    <mergeCell ref="M50:N51"/>
    <mergeCell ref="M52:N53"/>
    <mergeCell ref="B60:L60"/>
    <mergeCell ref="M60:N60"/>
    <mergeCell ref="G54:L55"/>
    <mergeCell ref="O54:O55"/>
    <mergeCell ref="B66:Y66"/>
    <mergeCell ref="C54:F55"/>
    <mergeCell ref="C10:C53"/>
    <mergeCell ref="B8:B59"/>
    <mergeCell ref="G52:L53"/>
    <mergeCell ref="G38:L38"/>
    <mergeCell ref="G39:L39"/>
    <mergeCell ref="M33:N33"/>
    <mergeCell ref="O6:O7"/>
    <mergeCell ref="O8:O9"/>
    <mergeCell ref="G32:G33"/>
    <mergeCell ref="M10:N10"/>
    <mergeCell ref="M11:N11"/>
    <mergeCell ref="R6:R7"/>
    <mergeCell ref="M30:N30"/>
    <mergeCell ref="M31:N31"/>
  </mergeCells>
  <phoneticPr fontId="4"/>
  <dataValidations count="1">
    <dataValidation type="list" allowBlank="1" showInputMessage="1" showErrorMessage="1" sqref="U58 U56" xr:uid="{00000000-0002-0000-0000-000000000000}">
      <formula1>$AA$56:$AA$57</formula1>
    </dataValidation>
  </dataValidations>
  <printOptions horizontalCentered="1"/>
  <pageMargins left="0.70866141732283472" right="0.70866141732283472" top="0.74803149606299213" bottom="0.74803149606299213" header="0.31496062992125984" footer="0.31496062992125984"/>
  <pageSetup paperSize="9" scale="4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B1:M49"/>
  <sheetViews>
    <sheetView view="pageBreakPreview" zoomScale="85" zoomScaleNormal="85" zoomScaleSheetLayoutView="85" workbookViewId="0">
      <selection activeCell="B1" sqref="B1:M1"/>
    </sheetView>
  </sheetViews>
  <sheetFormatPr defaultColWidth="8.75" defaultRowHeight="15.6" customHeight="1" x14ac:dyDescent="0.4"/>
  <cols>
    <col min="1" max="1" width="8.75" style="38"/>
    <col min="2" max="2" width="5.25" style="38" bestFit="1" customWidth="1"/>
    <col min="3" max="3" width="5.25" style="38" customWidth="1"/>
    <col min="4" max="4" width="9.25" style="38" customWidth="1"/>
    <col min="5" max="5" width="10" style="38" customWidth="1"/>
    <col min="6" max="6" width="9.625" style="38" customWidth="1"/>
    <col min="7" max="7" width="10.75" style="38" bestFit="1" customWidth="1"/>
    <col min="8" max="8" width="4.25" style="41" bestFit="1" customWidth="1"/>
    <col min="9" max="9" width="27.875" style="41" customWidth="1"/>
    <col min="10" max="10" width="7" style="38" bestFit="1" customWidth="1"/>
    <col min="11" max="11" width="5.25" style="41" bestFit="1" customWidth="1"/>
    <col min="12" max="12" width="11.875" style="41" bestFit="1" customWidth="1"/>
    <col min="13" max="13" width="12.875" style="38" bestFit="1" customWidth="1"/>
    <col min="14" max="16384" width="8.75" style="38"/>
  </cols>
  <sheetData>
    <row r="1" spans="2:13" ht="15.6" customHeight="1" x14ac:dyDescent="0.4">
      <c r="B1" s="165" t="s">
        <v>112</v>
      </c>
      <c r="C1" s="165"/>
      <c r="D1" s="165"/>
      <c r="E1" s="165"/>
      <c r="F1" s="165"/>
      <c r="G1" s="165"/>
      <c r="H1" s="165"/>
      <c r="I1" s="165"/>
      <c r="J1" s="165"/>
      <c r="K1" s="165"/>
      <c r="L1" s="165"/>
      <c r="M1" s="165"/>
    </row>
    <row r="3" spans="2:13" ht="15.6" customHeight="1" x14ac:dyDescent="0.4">
      <c r="B3" s="170" t="s">
        <v>69</v>
      </c>
      <c r="C3" s="170"/>
      <c r="D3" s="170"/>
      <c r="E3" s="170"/>
      <c r="F3" s="170"/>
      <c r="G3" s="170"/>
      <c r="H3" s="170"/>
      <c r="I3" s="170"/>
      <c r="J3" s="170"/>
      <c r="K3" s="170"/>
      <c r="L3" s="170"/>
      <c r="M3" s="170"/>
    </row>
    <row r="4" spans="2:13" ht="15.6" customHeight="1" thickBot="1" x14ac:dyDescent="0.45"/>
    <row r="5" spans="2:13" s="41" customFormat="1" ht="26.25" thickBot="1" x14ac:dyDescent="0.45">
      <c r="B5" s="40" t="s">
        <v>70</v>
      </c>
      <c r="C5" s="310" t="s">
        <v>71</v>
      </c>
      <c r="D5" s="311"/>
      <c r="E5" s="311"/>
      <c r="F5" s="311"/>
      <c r="G5" s="311"/>
      <c r="H5" s="312"/>
      <c r="I5" s="39" t="s">
        <v>72</v>
      </c>
      <c r="J5" s="43" t="s">
        <v>12</v>
      </c>
      <c r="K5" s="42" t="s">
        <v>73</v>
      </c>
      <c r="L5" s="61" t="s">
        <v>74</v>
      </c>
      <c r="M5" s="62" t="s">
        <v>75</v>
      </c>
    </row>
    <row r="6" spans="2:13" ht="15.6" customHeight="1" thickBot="1" x14ac:dyDescent="0.45">
      <c r="B6" s="292" t="s">
        <v>76</v>
      </c>
      <c r="C6" s="313" t="s">
        <v>42</v>
      </c>
      <c r="D6" s="314"/>
      <c r="E6" s="314"/>
      <c r="F6" s="314"/>
      <c r="G6" s="314"/>
      <c r="H6" s="315"/>
      <c r="I6" s="295"/>
      <c r="J6" s="63"/>
      <c r="K6" s="64" t="s">
        <v>77</v>
      </c>
      <c r="L6" s="65"/>
      <c r="M6" s="66">
        <f t="shared" ref="M6:M10" si="0">ROUNDDOWN(J6*L6,0)</f>
        <v>0</v>
      </c>
    </row>
    <row r="7" spans="2:13" ht="15.6" customHeight="1" thickBot="1" x14ac:dyDescent="0.45">
      <c r="B7" s="293"/>
      <c r="C7" s="316" t="s">
        <v>60</v>
      </c>
      <c r="D7" s="297" t="s">
        <v>91</v>
      </c>
      <c r="E7" s="298"/>
      <c r="F7" s="298"/>
      <c r="G7" s="298"/>
      <c r="H7" s="299"/>
      <c r="I7" s="296"/>
      <c r="J7" s="63"/>
      <c r="K7" s="64" t="s">
        <v>77</v>
      </c>
      <c r="L7" s="65"/>
      <c r="M7" s="66">
        <f>ROUNDDOWN(J7*L7,0)</f>
        <v>0</v>
      </c>
    </row>
    <row r="8" spans="2:13" ht="15.6" customHeight="1" x14ac:dyDescent="0.4">
      <c r="B8" s="293"/>
      <c r="C8" s="317"/>
      <c r="D8" s="300" t="s">
        <v>92</v>
      </c>
      <c r="E8" s="303" t="s">
        <v>43</v>
      </c>
      <c r="F8" s="305" t="s">
        <v>1</v>
      </c>
      <c r="G8" s="309" t="s">
        <v>2</v>
      </c>
      <c r="H8" s="67" t="s">
        <v>4</v>
      </c>
      <c r="I8" s="68"/>
      <c r="J8" s="69"/>
      <c r="K8" s="70" t="s">
        <v>10</v>
      </c>
      <c r="L8" s="71"/>
      <c r="M8" s="72">
        <f t="shared" si="0"/>
        <v>0</v>
      </c>
    </row>
    <row r="9" spans="2:13" ht="15.6" customHeight="1" x14ac:dyDescent="0.4">
      <c r="B9" s="293"/>
      <c r="C9" s="317"/>
      <c r="D9" s="301"/>
      <c r="E9" s="304"/>
      <c r="F9" s="306"/>
      <c r="G9" s="307"/>
      <c r="H9" s="73" t="s">
        <v>5</v>
      </c>
      <c r="I9" s="74"/>
      <c r="J9" s="75"/>
      <c r="K9" s="76" t="s">
        <v>10</v>
      </c>
      <c r="L9" s="77"/>
      <c r="M9" s="78">
        <f t="shared" si="0"/>
        <v>0</v>
      </c>
    </row>
    <row r="10" spans="2:13" ht="15.6" customHeight="1" x14ac:dyDescent="0.4">
      <c r="B10" s="293"/>
      <c r="C10" s="317"/>
      <c r="D10" s="301"/>
      <c r="E10" s="304"/>
      <c r="F10" s="306"/>
      <c r="G10" s="307"/>
      <c r="H10" s="73" t="s">
        <v>6</v>
      </c>
      <c r="I10" s="74"/>
      <c r="J10" s="75"/>
      <c r="K10" s="76" t="s">
        <v>10</v>
      </c>
      <c r="L10" s="77"/>
      <c r="M10" s="78">
        <f t="shared" si="0"/>
        <v>0</v>
      </c>
    </row>
    <row r="11" spans="2:13" ht="15.6" customHeight="1" x14ac:dyDescent="0.4">
      <c r="B11" s="293"/>
      <c r="C11" s="317"/>
      <c r="D11" s="301"/>
      <c r="E11" s="304"/>
      <c r="F11" s="306"/>
      <c r="G11" s="306" t="s">
        <v>49</v>
      </c>
      <c r="H11" s="73" t="s">
        <v>4</v>
      </c>
      <c r="I11" s="74"/>
      <c r="J11" s="75"/>
      <c r="K11" s="76" t="s">
        <v>11</v>
      </c>
      <c r="L11" s="77"/>
      <c r="M11" s="78">
        <f>ROUNDDOWN(J11*L11,0)</f>
        <v>0</v>
      </c>
    </row>
    <row r="12" spans="2:13" ht="15.6" customHeight="1" x14ac:dyDescent="0.4">
      <c r="B12" s="293"/>
      <c r="C12" s="317"/>
      <c r="D12" s="301"/>
      <c r="E12" s="304"/>
      <c r="F12" s="306"/>
      <c r="G12" s="306"/>
      <c r="H12" s="73" t="s">
        <v>5</v>
      </c>
      <c r="I12" s="74"/>
      <c r="J12" s="75"/>
      <c r="K12" s="76" t="s">
        <v>11</v>
      </c>
      <c r="L12" s="77"/>
      <c r="M12" s="78">
        <f t="shared" ref="M12:M41" si="1">ROUNDDOWN(J12*L12,0)</f>
        <v>0</v>
      </c>
    </row>
    <row r="13" spans="2:13" ht="15.6" customHeight="1" x14ac:dyDescent="0.4">
      <c r="B13" s="293"/>
      <c r="C13" s="317"/>
      <c r="D13" s="301"/>
      <c r="E13" s="304"/>
      <c r="F13" s="306"/>
      <c r="G13" s="306"/>
      <c r="H13" s="73" t="s">
        <v>6</v>
      </c>
      <c r="I13" s="74"/>
      <c r="J13" s="75"/>
      <c r="K13" s="76" t="s">
        <v>11</v>
      </c>
      <c r="L13" s="77"/>
      <c r="M13" s="78">
        <f t="shared" si="1"/>
        <v>0</v>
      </c>
    </row>
    <row r="14" spans="2:13" ht="15.6" customHeight="1" x14ac:dyDescent="0.4">
      <c r="B14" s="293"/>
      <c r="C14" s="317"/>
      <c r="D14" s="301"/>
      <c r="E14" s="304"/>
      <c r="F14" s="306"/>
      <c r="G14" s="307" t="s">
        <v>3</v>
      </c>
      <c r="H14" s="73" t="s">
        <v>4</v>
      </c>
      <c r="I14" s="74"/>
      <c r="J14" s="75"/>
      <c r="K14" s="76" t="s">
        <v>11</v>
      </c>
      <c r="L14" s="77"/>
      <c r="M14" s="78">
        <f t="shared" si="1"/>
        <v>0</v>
      </c>
    </row>
    <row r="15" spans="2:13" ht="15.6" customHeight="1" x14ac:dyDescent="0.4">
      <c r="B15" s="293"/>
      <c r="C15" s="317"/>
      <c r="D15" s="301"/>
      <c r="E15" s="304"/>
      <c r="F15" s="306"/>
      <c r="G15" s="307"/>
      <c r="H15" s="73" t="s">
        <v>6</v>
      </c>
      <c r="I15" s="74"/>
      <c r="J15" s="75"/>
      <c r="K15" s="76" t="s">
        <v>11</v>
      </c>
      <c r="L15" s="77"/>
      <c r="M15" s="78">
        <f t="shared" si="1"/>
        <v>0</v>
      </c>
    </row>
    <row r="16" spans="2:13" ht="15.6" customHeight="1" x14ac:dyDescent="0.4">
      <c r="B16" s="293"/>
      <c r="C16" s="317"/>
      <c r="D16" s="301"/>
      <c r="E16" s="304"/>
      <c r="F16" s="306" t="s">
        <v>15</v>
      </c>
      <c r="G16" s="307" t="s">
        <v>16</v>
      </c>
      <c r="H16" s="73" t="s">
        <v>17</v>
      </c>
      <c r="I16" s="74"/>
      <c r="J16" s="75"/>
      <c r="K16" s="76" t="s">
        <v>23</v>
      </c>
      <c r="L16" s="77"/>
      <c r="M16" s="78">
        <f t="shared" si="1"/>
        <v>0</v>
      </c>
    </row>
    <row r="17" spans="2:13" ht="15.6" customHeight="1" x14ac:dyDescent="0.4">
      <c r="B17" s="293"/>
      <c r="C17" s="317"/>
      <c r="D17" s="301"/>
      <c r="E17" s="304"/>
      <c r="F17" s="306"/>
      <c r="G17" s="307"/>
      <c r="H17" s="73" t="s">
        <v>18</v>
      </c>
      <c r="I17" s="74"/>
      <c r="J17" s="75"/>
      <c r="K17" s="76" t="s">
        <v>23</v>
      </c>
      <c r="L17" s="77"/>
      <c r="M17" s="78">
        <f t="shared" si="1"/>
        <v>0</v>
      </c>
    </row>
    <row r="18" spans="2:13" ht="15.6" customHeight="1" x14ac:dyDescent="0.4">
      <c r="B18" s="293"/>
      <c r="C18" s="317"/>
      <c r="D18" s="301"/>
      <c r="E18" s="304"/>
      <c r="F18" s="306"/>
      <c r="G18" s="307" t="s">
        <v>19</v>
      </c>
      <c r="H18" s="73" t="s">
        <v>17</v>
      </c>
      <c r="I18" s="74"/>
      <c r="J18" s="75"/>
      <c r="K18" s="76" t="s">
        <v>23</v>
      </c>
      <c r="L18" s="77"/>
      <c r="M18" s="78">
        <f t="shared" si="1"/>
        <v>0</v>
      </c>
    </row>
    <row r="19" spans="2:13" ht="15.6" customHeight="1" x14ac:dyDescent="0.4">
      <c r="B19" s="293"/>
      <c r="C19" s="317"/>
      <c r="D19" s="301"/>
      <c r="E19" s="304"/>
      <c r="F19" s="306"/>
      <c r="G19" s="307"/>
      <c r="H19" s="73" t="s">
        <v>18</v>
      </c>
      <c r="I19" s="74"/>
      <c r="J19" s="75"/>
      <c r="K19" s="76" t="s">
        <v>23</v>
      </c>
      <c r="L19" s="77"/>
      <c r="M19" s="78">
        <f t="shared" si="1"/>
        <v>0</v>
      </c>
    </row>
    <row r="20" spans="2:13" ht="15.6" customHeight="1" x14ac:dyDescent="0.4">
      <c r="B20" s="293"/>
      <c r="C20" s="317"/>
      <c r="D20" s="301"/>
      <c r="E20" s="304"/>
      <c r="F20" s="306"/>
      <c r="G20" s="307" t="s">
        <v>20</v>
      </c>
      <c r="H20" s="73" t="s">
        <v>17</v>
      </c>
      <c r="I20" s="74"/>
      <c r="J20" s="75"/>
      <c r="K20" s="76" t="s">
        <v>23</v>
      </c>
      <c r="L20" s="77"/>
      <c r="M20" s="78">
        <f t="shared" si="1"/>
        <v>0</v>
      </c>
    </row>
    <row r="21" spans="2:13" ht="15.6" customHeight="1" x14ac:dyDescent="0.4">
      <c r="B21" s="293"/>
      <c r="C21" s="317"/>
      <c r="D21" s="301"/>
      <c r="E21" s="304"/>
      <c r="F21" s="306"/>
      <c r="G21" s="307"/>
      <c r="H21" s="73" t="s">
        <v>18</v>
      </c>
      <c r="I21" s="74"/>
      <c r="J21" s="75"/>
      <c r="K21" s="76" t="s">
        <v>23</v>
      </c>
      <c r="L21" s="77"/>
      <c r="M21" s="78">
        <f t="shared" si="1"/>
        <v>0</v>
      </c>
    </row>
    <row r="22" spans="2:13" ht="15.6" customHeight="1" x14ac:dyDescent="0.4">
      <c r="B22" s="293"/>
      <c r="C22" s="317"/>
      <c r="D22" s="301"/>
      <c r="E22" s="319" t="s">
        <v>78</v>
      </c>
      <c r="F22" s="320"/>
      <c r="G22" s="320"/>
      <c r="H22" s="320"/>
      <c r="I22" s="320"/>
      <c r="J22" s="320"/>
      <c r="K22" s="320"/>
      <c r="L22" s="321"/>
      <c r="M22" s="79">
        <f>SUM(M8:M21)</f>
        <v>0</v>
      </c>
    </row>
    <row r="23" spans="2:13" ht="15.6" customHeight="1" x14ac:dyDescent="0.4">
      <c r="B23" s="293"/>
      <c r="C23" s="317"/>
      <c r="D23" s="301"/>
      <c r="E23" s="304" t="s">
        <v>44</v>
      </c>
      <c r="F23" s="307" t="s">
        <v>24</v>
      </c>
      <c r="G23" s="307"/>
      <c r="H23" s="308"/>
      <c r="I23" s="74"/>
      <c r="J23" s="75"/>
      <c r="K23" s="76" t="s">
        <v>34</v>
      </c>
      <c r="L23" s="77"/>
      <c r="M23" s="78">
        <f t="shared" si="1"/>
        <v>0</v>
      </c>
    </row>
    <row r="24" spans="2:13" ht="15.6" customHeight="1" x14ac:dyDescent="0.4">
      <c r="B24" s="293"/>
      <c r="C24" s="317"/>
      <c r="D24" s="301"/>
      <c r="E24" s="304"/>
      <c r="F24" s="307" t="s">
        <v>25</v>
      </c>
      <c r="G24" s="307"/>
      <c r="H24" s="308"/>
      <c r="I24" s="74"/>
      <c r="J24" s="75"/>
      <c r="K24" s="76" t="s">
        <v>34</v>
      </c>
      <c r="L24" s="77"/>
      <c r="M24" s="78">
        <f t="shared" si="1"/>
        <v>0</v>
      </c>
    </row>
    <row r="25" spans="2:13" ht="15.6" customHeight="1" x14ac:dyDescent="0.4">
      <c r="B25" s="293"/>
      <c r="C25" s="317"/>
      <c r="D25" s="301"/>
      <c r="E25" s="304"/>
      <c r="F25" s="306" t="s">
        <v>40</v>
      </c>
      <c r="G25" s="306"/>
      <c r="H25" s="322"/>
      <c r="I25" s="80"/>
      <c r="J25" s="75"/>
      <c r="K25" s="76" t="s">
        <v>34</v>
      </c>
      <c r="L25" s="77"/>
      <c r="M25" s="78">
        <f t="shared" si="1"/>
        <v>0</v>
      </c>
    </row>
    <row r="26" spans="2:13" ht="15.6" customHeight="1" x14ac:dyDescent="0.4">
      <c r="B26" s="293"/>
      <c r="C26" s="317"/>
      <c r="D26" s="301"/>
      <c r="E26" s="304"/>
      <c r="F26" s="307" t="s">
        <v>26</v>
      </c>
      <c r="G26" s="307"/>
      <c r="H26" s="308"/>
      <c r="I26" s="74"/>
      <c r="J26" s="75"/>
      <c r="K26" s="76" t="s">
        <v>33</v>
      </c>
      <c r="L26" s="77"/>
      <c r="M26" s="78">
        <f t="shared" si="1"/>
        <v>0</v>
      </c>
    </row>
    <row r="27" spans="2:13" ht="15.6" customHeight="1" x14ac:dyDescent="0.4">
      <c r="B27" s="293"/>
      <c r="C27" s="317"/>
      <c r="D27" s="301"/>
      <c r="E27" s="304"/>
      <c r="F27" s="307" t="s">
        <v>57</v>
      </c>
      <c r="G27" s="307"/>
      <c r="H27" s="308"/>
      <c r="I27" s="74"/>
      <c r="J27" s="75"/>
      <c r="K27" s="76" t="s">
        <v>34</v>
      </c>
      <c r="L27" s="77"/>
      <c r="M27" s="78">
        <f t="shared" si="1"/>
        <v>0</v>
      </c>
    </row>
    <row r="28" spans="2:13" ht="15.6" customHeight="1" x14ac:dyDescent="0.4">
      <c r="B28" s="293"/>
      <c r="C28" s="317"/>
      <c r="D28" s="301"/>
      <c r="E28" s="304"/>
      <c r="F28" s="307" t="s">
        <v>27</v>
      </c>
      <c r="G28" s="307"/>
      <c r="H28" s="308"/>
      <c r="I28" s="74"/>
      <c r="J28" s="75"/>
      <c r="K28" s="76" t="s">
        <v>34</v>
      </c>
      <c r="L28" s="77"/>
      <c r="M28" s="78">
        <f t="shared" si="1"/>
        <v>0</v>
      </c>
    </row>
    <row r="29" spans="2:13" ht="15.6" customHeight="1" x14ac:dyDescent="0.4">
      <c r="B29" s="293"/>
      <c r="C29" s="317"/>
      <c r="D29" s="301"/>
      <c r="E29" s="304"/>
      <c r="F29" s="307" t="s">
        <v>28</v>
      </c>
      <c r="G29" s="307"/>
      <c r="H29" s="308"/>
      <c r="I29" s="74"/>
      <c r="J29" s="75"/>
      <c r="K29" s="76" t="s">
        <v>34</v>
      </c>
      <c r="L29" s="77"/>
      <c r="M29" s="78">
        <f t="shared" si="1"/>
        <v>0</v>
      </c>
    </row>
    <row r="30" spans="2:13" ht="15.6" customHeight="1" x14ac:dyDescent="0.4">
      <c r="B30" s="293"/>
      <c r="C30" s="317"/>
      <c r="D30" s="301"/>
      <c r="E30" s="304"/>
      <c r="F30" s="307" t="s">
        <v>100</v>
      </c>
      <c r="G30" s="307"/>
      <c r="H30" s="308"/>
      <c r="I30" s="74"/>
      <c r="J30" s="75"/>
      <c r="K30" s="76" t="s">
        <v>34</v>
      </c>
      <c r="L30" s="77"/>
      <c r="M30" s="78">
        <f t="shared" si="1"/>
        <v>0</v>
      </c>
    </row>
    <row r="31" spans="2:13" ht="15.6" customHeight="1" x14ac:dyDescent="0.4">
      <c r="B31" s="293"/>
      <c r="C31" s="317"/>
      <c r="D31" s="301"/>
      <c r="E31" s="319" t="s">
        <v>78</v>
      </c>
      <c r="F31" s="320"/>
      <c r="G31" s="320"/>
      <c r="H31" s="320"/>
      <c r="I31" s="320"/>
      <c r="J31" s="320"/>
      <c r="K31" s="320"/>
      <c r="L31" s="321"/>
      <c r="M31" s="79">
        <f>SUM(M23:M30)</f>
        <v>0</v>
      </c>
    </row>
    <row r="32" spans="2:13" ht="15.6" customHeight="1" thickBot="1" x14ac:dyDescent="0.45">
      <c r="B32" s="293"/>
      <c r="C32" s="317"/>
      <c r="D32" s="302"/>
      <c r="E32" s="332" t="s">
        <v>79</v>
      </c>
      <c r="F32" s="333"/>
      <c r="G32" s="333"/>
      <c r="H32" s="333"/>
      <c r="I32" s="333"/>
      <c r="J32" s="333"/>
      <c r="K32" s="333"/>
      <c r="L32" s="334"/>
      <c r="M32" s="81">
        <f>SUM(M22,M31)</f>
        <v>0</v>
      </c>
    </row>
    <row r="33" spans="2:13" ht="15.6" customHeight="1" thickBot="1" x14ac:dyDescent="0.45">
      <c r="B33" s="293"/>
      <c r="C33" s="318"/>
      <c r="D33" s="335" t="s">
        <v>93</v>
      </c>
      <c r="E33" s="336"/>
      <c r="F33" s="336"/>
      <c r="G33" s="336"/>
      <c r="H33" s="337"/>
      <c r="I33" s="82"/>
      <c r="J33" s="83"/>
      <c r="K33" s="64" t="s">
        <v>77</v>
      </c>
      <c r="L33" s="65"/>
      <c r="M33" s="66">
        <f t="shared" ref="M33" si="2">ROUNDDOWN(J33*L33,0)</f>
        <v>0</v>
      </c>
    </row>
    <row r="34" spans="2:13" ht="15.6" customHeight="1" x14ac:dyDescent="0.4">
      <c r="B34" s="293"/>
      <c r="C34" s="84" t="s">
        <v>85</v>
      </c>
      <c r="D34" s="326"/>
      <c r="E34" s="327"/>
      <c r="F34" s="327"/>
      <c r="G34" s="327"/>
      <c r="H34" s="328"/>
      <c r="I34" s="68"/>
      <c r="J34" s="69"/>
      <c r="K34" s="85"/>
      <c r="L34" s="71"/>
      <c r="M34" s="72">
        <f>ROUNDDOWN(J34*L34,0)</f>
        <v>0</v>
      </c>
    </row>
    <row r="35" spans="2:13" ht="15.6" customHeight="1" x14ac:dyDescent="0.4">
      <c r="B35" s="293"/>
      <c r="C35" s="86" t="s">
        <v>86</v>
      </c>
      <c r="D35" s="329"/>
      <c r="E35" s="330"/>
      <c r="F35" s="330"/>
      <c r="G35" s="330"/>
      <c r="H35" s="331"/>
      <c r="I35" s="74"/>
      <c r="J35" s="75"/>
      <c r="K35" s="87"/>
      <c r="L35" s="77"/>
      <c r="M35" s="78">
        <f t="shared" si="1"/>
        <v>0</v>
      </c>
    </row>
    <row r="36" spans="2:13" ht="15.6" customHeight="1" thickBot="1" x14ac:dyDescent="0.45">
      <c r="B36" s="294"/>
      <c r="C36" s="323" t="s">
        <v>81</v>
      </c>
      <c r="D36" s="324"/>
      <c r="E36" s="324"/>
      <c r="F36" s="324"/>
      <c r="G36" s="324"/>
      <c r="H36" s="324"/>
      <c r="I36" s="324"/>
      <c r="J36" s="324"/>
      <c r="K36" s="324"/>
      <c r="L36" s="325"/>
      <c r="M36" s="88">
        <f>SUM(M6,M7,M32:M35)</f>
        <v>0</v>
      </c>
    </row>
    <row r="37" spans="2:13" ht="15.6" customHeight="1" x14ac:dyDescent="0.4">
      <c r="B37" s="292" t="s">
        <v>82</v>
      </c>
      <c r="C37" s="89" t="s">
        <v>83</v>
      </c>
      <c r="D37" s="326"/>
      <c r="E37" s="327"/>
      <c r="F37" s="327"/>
      <c r="G37" s="327"/>
      <c r="H37" s="328"/>
      <c r="I37" s="90"/>
      <c r="J37" s="91"/>
      <c r="K37" s="92"/>
      <c r="L37" s="93"/>
      <c r="M37" s="94">
        <f t="shared" si="1"/>
        <v>0</v>
      </c>
    </row>
    <row r="38" spans="2:13" ht="15.6" customHeight="1" x14ac:dyDescent="0.4">
      <c r="B38" s="293"/>
      <c r="C38" s="86" t="s">
        <v>84</v>
      </c>
      <c r="D38" s="329"/>
      <c r="E38" s="330"/>
      <c r="F38" s="330"/>
      <c r="G38" s="330"/>
      <c r="H38" s="331"/>
      <c r="I38" s="74"/>
      <c r="J38" s="75"/>
      <c r="K38" s="87"/>
      <c r="L38" s="77"/>
      <c r="M38" s="78">
        <f t="shared" si="1"/>
        <v>0</v>
      </c>
    </row>
    <row r="39" spans="2:13" ht="15.6" customHeight="1" x14ac:dyDescent="0.4">
      <c r="B39" s="293"/>
      <c r="C39" s="86" t="s">
        <v>85</v>
      </c>
      <c r="D39" s="329"/>
      <c r="E39" s="330"/>
      <c r="F39" s="330"/>
      <c r="G39" s="330"/>
      <c r="H39" s="331"/>
      <c r="I39" s="74"/>
      <c r="J39" s="75"/>
      <c r="K39" s="87"/>
      <c r="L39" s="77"/>
      <c r="M39" s="78">
        <f t="shared" si="1"/>
        <v>0</v>
      </c>
    </row>
    <row r="40" spans="2:13" ht="15.6" customHeight="1" x14ac:dyDescent="0.4">
      <c r="B40" s="293"/>
      <c r="C40" s="86" t="s">
        <v>86</v>
      </c>
      <c r="D40" s="329"/>
      <c r="E40" s="330"/>
      <c r="F40" s="330"/>
      <c r="G40" s="330"/>
      <c r="H40" s="331"/>
      <c r="I40" s="74"/>
      <c r="J40" s="75"/>
      <c r="K40" s="87"/>
      <c r="L40" s="77"/>
      <c r="M40" s="78">
        <f t="shared" si="1"/>
        <v>0</v>
      </c>
    </row>
    <row r="41" spans="2:13" ht="15.6" customHeight="1" x14ac:dyDescent="0.4">
      <c r="B41" s="293"/>
      <c r="C41" s="86" t="s">
        <v>80</v>
      </c>
      <c r="D41" s="329"/>
      <c r="E41" s="330"/>
      <c r="F41" s="330"/>
      <c r="G41" s="330"/>
      <c r="H41" s="331"/>
      <c r="I41" s="74"/>
      <c r="J41" s="75"/>
      <c r="K41" s="87"/>
      <c r="L41" s="77"/>
      <c r="M41" s="78">
        <f t="shared" si="1"/>
        <v>0</v>
      </c>
    </row>
    <row r="42" spans="2:13" ht="15.6" customHeight="1" thickBot="1" x14ac:dyDescent="0.45">
      <c r="B42" s="294"/>
      <c r="C42" s="323" t="s">
        <v>87</v>
      </c>
      <c r="D42" s="324"/>
      <c r="E42" s="324"/>
      <c r="F42" s="324"/>
      <c r="G42" s="324"/>
      <c r="H42" s="324"/>
      <c r="I42" s="324"/>
      <c r="J42" s="324"/>
      <c r="K42" s="324"/>
      <c r="L42" s="325"/>
      <c r="M42" s="88">
        <f>SUM(M37:M41)</f>
        <v>0</v>
      </c>
    </row>
    <row r="43" spans="2:13" ht="15.6" customHeight="1" thickBot="1" x14ac:dyDescent="0.45">
      <c r="B43" s="338" t="s">
        <v>88</v>
      </c>
      <c r="C43" s="339"/>
      <c r="D43" s="339"/>
      <c r="E43" s="339"/>
      <c r="F43" s="339"/>
      <c r="G43" s="339"/>
      <c r="H43" s="339"/>
      <c r="I43" s="339"/>
      <c r="J43" s="339"/>
      <c r="K43" s="339"/>
      <c r="L43" s="339"/>
      <c r="M43" s="95">
        <f>SUM(M36,M42)</f>
        <v>0</v>
      </c>
    </row>
    <row r="44" spans="2:13" ht="15.6" customHeight="1" x14ac:dyDescent="0.4">
      <c r="C44" s="96" t="s">
        <v>97</v>
      </c>
      <c r="D44" s="96"/>
      <c r="E44" s="96"/>
      <c r="F44" s="96"/>
      <c r="G44" s="96"/>
      <c r="J44" s="96"/>
      <c r="M44" s="96"/>
    </row>
    <row r="45" spans="2:13" ht="15.6" customHeight="1" x14ac:dyDescent="0.4">
      <c r="C45" s="118" t="s">
        <v>109</v>
      </c>
      <c r="D45" s="118"/>
      <c r="E45" s="118"/>
      <c r="F45" s="118"/>
      <c r="G45" s="118"/>
      <c r="H45" s="118"/>
      <c r="I45" s="118"/>
      <c r="J45" s="118"/>
      <c r="K45" s="118"/>
      <c r="L45" s="118"/>
      <c r="M45" s="118"/>
    </row>
    <row r="46" spans="2:13" ht="15.6" customHeight="1" x14ac:dyDescent="0.4">
      <c r="C46" s="118" t="s">
        <v>89</v>
      </c>
      <c r="D46" s="118"/>
      <c r="E46" s="118"/>
      <c r="F46" s="118"/>
      <c r="G46" s="118"/>
      <c r="H46" s="118"/>
      <c r="I46" s="118"/>
      <c r="J46" s="118"/>
      <c r="K46" s="118"/>
      <c r="L46" s="118"/>
      <c r="M46" s="118"/>
    </row>
    <row r="47" spans="2:13" ht="15.6" customHeight="1" x14ac:dyDescent="0.4">
      <c r="C47" s="118" t="s">
        <v>90</v>
      </c>
      <c r="D47" s="118"/>
      <c r="E47" s="118"/>
      <c r="F47" s="118"/>
      <c r="G47" s="118"/>
      <c r="H47" s="118"/>
      <c r="I47" s="118"/>
      <c r="J47" s="118"/>
      <c r="K47" s="118"/>
      <c r="L47" s="118"/>
      <c r="M47" s="118"/>
    </row>
    <row r="48" spans="2:13" ht="15.6" customHeight="1" x14ac:dyDescent="0.4">
      <c r="C48" s="118" t="s">
        <v>110</v>
      </c>
      <c r="D48" s="118"/>
      <c r="E48" s="118"/>
      <c r="F48" s="118"/>
      <c r="G48" s="118"/>
      <c r="H48" s="118"/>
      <c r="I48" s="118"/>
      <c r="J48" s="118"/>
      <c r="K48" s="118"/>
      <c r="L48" s="118"/>
      <c r="M48" s="118"/>
    </row>
    <row r="49" spans="3:13" ht="15.6" customHeight="1" x14ac:dyDescent="0.4">
      <c r="C49" s="118" t="s">
        <v>111</v>
      </c>
      <c r="D49" s="118"/>
      <c r="E49" s="118"/>
      <c r="F49" s="118"/>
      <c r="G49" s="118"/>
      <c r="H49" s="118"/>
      <c r="I49" s="118"/>
      <c r="J49" s="118"/>
      <c r="K49" s="118"/>
      <c r="L49" s="118"/>
      <c r="M49" s="118"/>
    </row>
  </sheetData>
  <mergeCells count="47">
    <mergeCell ref="C49:M49"/>
    <mergeCell ref="D39:H39"/>
    <mergeCell ref="D40:H40"/>
    <mergeCell ref="D41:H41"/>
    <mergeCell ref="C45:M45"/>
    <mergeCell ref="C46:M46"/>
    <mergeCell ref="C47:M47"/>
    <mergeCell ref="B43:L43"/>
    <mergeCell ref="C48:M48"/>
    <mergeCell ref="B37:B42"/>
    <mergeCell ref="C42:L42"/>
    <mergeCell ref="D37:H37"/>
    <mergeCell ref="D38:H38"/>
    <mergeCell ref="C36:L36"/>
    <mergeCell ref="D34:H34"/>
    <mergeCell ref="D35:H35"/>
    <mergeCell ref="E31:L31"/>
    <mergeCell ref="E32:L32"/>
    <mergeCell ref="D33:H33"/>
    <mergeCell ref="G18:G19"/>
    <mergeCell ref="G20:G21"/>
    <mergeCell ref="C5:H5"/>
    <mergeCell ref="C6:H6"/>
    <mergeCell ref="B3:M3"/>
    <mergeCell ref="C7:C33"/>
    <mergeCell ref="E22:L22"/>
    <mergeCell ref="E23:E30"/>
    <mergeCell ref="F23:H23"/>
    <mergeCell ref="F24:H24"/>
    <mergeCell ref="F25:H25"/>
    <mergeCell ref="F26:H26"/>
    <mergeCell ref="B1:M1"/>
    <mergeCell ref="B6:B36"/>
    <mergeCell ref="I6:I7"/>
    <mergeCell ref="D7:H7"/>
    <mergeCell ref="D8:D32"/>
    <mergeCell ref="E8:E21"/>
    <mergeCell ref="F8:F15"/>
    <mergeCell ref="F27:H27"/>
    <mergeCell ref="F28:H28"/>
    <mergeCell ref="F29:H29"/>
    <mergeCell ref="F30:H30"/>
    <mergeCell ref="G8:G10"/>
    <mergeCell ref="G11:G13"/>
    <mergeCell ref="G14:G15"/>
    <mergeCell ref="F16:F21"/>
    <mergeCell ref="G16:G17"/>
  </mergeCells>
  <phoneticPr fontId="4"/>
  <printOptions horizontalCentered="1"/>
  <pageMargins left="0.70866141732283472" right="0.70866141732283472" top="0.74803149606299213" bottom="0.74803149606299213" header="0.31496062992125984" footer="0.31496062992125984"/>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別紙２（様式第１号関係）経費配分書</vt:lpstr>
      <vt:lpstr>（参考様式）別紙２（様式第１号関係）実際の事業費の内訳</vt:lpstr>
      <vt:lpstr>'（参考様式）別紙２（様式第１号関係）実際の事業費の内訳'!Print_Area</vt:lpstr>
      <vt:lpstr>'別紙２（様式第１号関係）経費配分書'!Print_Area</vt:lpstr>
      <vt:lpstr>'（参考様式）別紙２（様式第１号関係）実際の事業費の内訳'!Print_Titles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2024-06-30T00:08:22Z</dcterms:modified>
</cp:coreProperties>
</file>